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66925"/>
  <mc:AlternateContent xmlns:mc="http://schemas.openxmlformats.org/markup-compatibility/2006">
    <mc:Choice Requires="x15">
      <x15ac:absPath xmlns:x15ac="http://schemas.microsoft.com/office/spreadsheetml/2010/11/ac" url="C:\MyBox\99_趣味\02_プロジェクト愚者小路\02_ブログ作成系\02_記事\apl\apl0003\"/>
    </mc:Choice>
  </mc:AlternateContent>
  <xr:revisionPtr revIDLastSave="0" documentId="13_ncr:1_{2EA77C5F-DA44-4C34-A427-42726A6E22F8}" xr6:coauthVersionLast="47" xr6:coauthVersionMax="47" xr10:uidLastSave="{00000000-0000-0000-0000-000000000000}"/>
  <bookViews>
    <workbookView xWindow="-108" yWindow="-108" windowWidth="23256" windowHeight="13896" activeTab="1" xr2:uid="{4F762447-8572-44D0-9DC5-74F2A4613C0C}"/>
  </bookViews>
  <sheets>
    <sheet name="改訂履歴" sheetId="6" r:id="rId1"/>
    <sheet name="ゴーレム・コア" sheetId="7" r:id="rId2"/>
    <sheet name="【おまけ】正規分布乱数取得" sheetId="8" r:id="rId3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28" i="7" l="1"/>
  <c r="O27" i="7"/>
  <c r="O26" i="7"/>
  <c r="O25" i="7"/>
  <c r="O24" i="7"/>
  <c r="O23" i="7"/>
  <c r="O22" i="7"/>
  <c r="O21" i="7"/>
  <c r="O20" i="7"/>
  <c r="O19" i="7"/>
  <c r="O18" i="7"/>
  <c r="O17" i="7"/>
  <c r="O16" i="7"/>
  <c r="O15" i="7"/>
  <c r="O14" i="7"/>
  <c r="O13" i="7"/>
  <c r="O12" i="7"/>
  <c r="O11" i="7"/>
  <c r="O10" i="7"/>
  <c r="O9" i="7"/>
  <c r="H103" i="8"/>
  <c r="H102" i="8"/>
  <c r="H101" i="8"/>
  <c r="H100" i="8"/>
  <c r="H99" i="8"/>
  <c r="H98" i="8"/>
  <c r="H97" i="8"/>
  <c r="H96" i="8"/>
  <c r="H95" i="8"/>
  <c r="H94" i="8"/>
  <c r="H93" i="8"/>
  <c r="H92" i="8"/>
  <c r="H91" i="8"/>
  <c r="H90" i="8"/>
  <c r="H89" i="8"/>
  <c r="H88" i="8"/>
  <c r="H87" i="8"/>
  <c r="H86" i="8"/>
  <c r="H85" i="8"/>
  <c r="H84" i="8"/>
  <c r="H83" i="8"/>
  <c r="H82" i="8"/>
  <c r="H81" i="8"/>
  <c r="H80" i="8"/>
  <c r="H79" i="8"/>
  <c r="H78" i="8"/>
  <c r="H77" i="8"/>
  <c r="H76" i="8"/>
  <c r="H75" i="8"/>
  <c r="H74" i="8"/>
  <c r="H73" i="8"/>
  <c r="H72" i="8"/>
  <c r="H71" i="8"/>
  <c r="H70" i="8"/>
  <c r="H69" i="8"/>
  <c r="H68" i="8"/>
  <c r="H67" i="8"/>
  <c r="H66" i="8"/>
  <c r="H65" i="8"/>
  <c r="H64" i="8"/>
  <c r="H63" i="8"/>
  <c r="H62" i="8"/>
  <c r="H61" i="8"/>
  <c r="H60" i="8"/>
  <c r="H59" i="8"/>
  <c r="H58" i="8"/>
  <c r="H57" i="8"/>
  <c r="H56" i="8"/>
  <c r="H55" i="8"/>
  <c r="H54" i="8"/>
  <c r="H53" i="8"/>
  <c r="H52" i="8"/>
  <c r="H51" i="8"/>
  <c r="H50" i="8"/>
  <c r="H49" i="8"/>
  <c r="H48" i="8"/>
  <c r="H47" i="8"/>
  <c r="H46" i="8"/>
  <c r="H45" i="8"/>
  <c r="H44" i="8"/>
  <c r="H43" i="8"/>
  <c r="H42" i="8"/>
  <c r="H41" i="8"/>
  <c r="H40" i="8"/>
  <c r="H39" i="8"/>
  <c r="H38" i="8"/>
  <c r="H37" i="8"/>
  <c r="H36" i="8"/>
  <c r="H35" i="8"/>
  <c r="H34" i="8"/>
  <c r="H33" i="8"/>
  <c r="H32" i="8"/>
  <c r="H31" i="8"/>
  <c r="H30" i="8"/>
  <c r="H29" i="8"/>
  <c r="H28" i="8"/>
  <c r="H27" i="8"/>
  <c r="H26" i="8"/>
  <c r="H25" i="8"/>
  <c r="H24" i="8"/>
  <c r="H23" i="8"/>
  <c r="H22" i="8"/>
  <c r="H21" i="8"/>
  <c r="H20" i="8"/>
  <c r="H5" i="8"/>
  <c r="H6" i="8"/>
  <c r="H7" i="8"/>
  <c r="H8" i="8"/>
  <c r="H9" i="8"/>
  <c r="H10" i="8"/>
  <c r="H11" i="8"/>
  <c r="H12" i="8"/>
  <c r="H13" i="8"/>
  <c r="H14" i="8"/>
  <c r="H15" i="8"/>
  <c r="H16" i="8"/>
  <c r="H17" i="8"/>
  <c r="H18" i="8"/>
  <c r="H19" i="8"/>
  <c r="H4" i="8"/>
  <c r="E3" i="8"/>
  <c r="D3" i="8"/>
  <c r="C3" i="8"/>
  <c r="B3" i="8"/>
  <c r="A3" i="8"/>
  <c r="IP9" i="7"/>
  <c r="HV9" i="7"/>
  <c r="HB9" i="7"/>
  <c r="GH9" i="7"/>
  <c r="FN9" i="7"/>
  <c r="ET9" i="7"/>
  <c r="DZ9" i="7"/>
  <c r="DF9" i="7"/>
  <c r="CL9" i="7"/>
  <c r="BR9" i="7"/>
  <c r="AX9" i="7"/>
  <c r="ID9" i="7"/>
  <c r="HJ9" i="7"/>
  <c r="GP9" i="7"/>
  <c r="FV9" i="7"/>
  <c r="FB9" i="7"/>
  <c r="EH9" i="7"/>
  <c r="DN9" i="7"/>
  <c r="CT9" i="7"/>
  <c r="BZ9" i="7"/>
  <c r="BF9" i="7"/>
  <c r="AL9" i="7"/>
  <c r="R9" i="7"/>
  <c r="AD9" i="7"/>
  <c r="S9" i="7"/>
  <c r="A9" i="7"/>
  <c r="A10" i="7" s="1"/>
  <c r="A11" i="7" s="1"/>
  <c r="A12" i="7" s="1"/>
  <c r="A13" i="7" s="1"/>
  <c r="A14" i="7" s="1"/>
  <c r="A15" i="7" s="1"/>
  <c r="A16" i="7" s="1"/>
  <c r="A17" i="7" s="1"/>
  <c r="A18" i="7" s="1"/>
  <c r="A19" i="7" s="1"/>
  <c r="A20" i="7" s="1"/>
  <c r="A21" i="7" s="1"/>
  <c r="A22" i="7" s="1"/>
  <c r="A23" i="7" s="1"/>
  <c r="A24" i="7" s="1"/>
  <c r="A25" i="7" s="1"/>
  <c r="A26" i="7" s="1"/>
  <c r="A27" i="7" s="1"/>
  <c r="A28" i="7" s="1"/>
  <c r="M8" i="7"/>
  <c r="AE9" i="7" s="1"/>
  <c r="L8" i="7"/>
  <c r="J8" i="7"/>
  <c r="T9" i="7" s="1"/>
  <c r="H8" i="7"/>
  <c r="K8" i="7" s="1"/>
  <c r="F3" i="7"/>
  <c r="AG9" i="7" s="1"/>
  <c r="W9" i="7" l="1"/>
  <c r="F3" i="8"/>
  <c r="I5" i="8"/>
  <c r="I21" i="8"/>
  <c r="I37" i="8"/>
  <c r="I53" i="8"/>
  <c r="I69" i="8"/>
  <c r="I85" i="8"/>
  <c r="I101" i="8"/>
  <c r="I6" i="8"/>
  <c r="I22" i="8"/>
  <c r="I38" i="8"/>
  <c r="I54" i="8"/>
  <c r="I70" i="8"/>
  <c r="I86" i="8"/>
  <c r="I102" i="8"/>
  <c r="I7" i="8"/>
  <c r="I23" i="8"/>
  <c r="I39" i="8"/>
  <c r="I55" i="8"/>
  <c r="I71" i="8"/>
  <c r="I87" i="8"/>
  <c r="I103" i="8"/>
  <c r="I8" i="8"/>
  <c r="I24" i="8"/>
  <c r="I40" i="8"/>
  <c r="I56" i="8"/>
  <c r="I72" i="8"/>
  <c r="I88" i="8"/>
  <c r="I9" i="8"/>
  <c r="I25" i="8"/>
  <c r="I41" i="8"/>
  <c r="I57" i="8"/>
  <c r="I73" i="8"/>
  <c r="I89" i="8"/>
  <c r="I10" i="8"/>
  <c r="I26" i="8"/>
  <c r="I42" i="8"/>
  <c r="I58" i="8"/>
  <c r="I74" i="8"/>
  <c r="I90" i="8"/>
  <c r="I11" i="8"/>
  <c r="I27" i="8"/>
  <c r="I43" i="8"/>
  <c r="I59" i="8"/>
  <c r="I75" i="8"/>
  <c r="I91" i="8"/>
  <c r="I12" i="8"/>
  <c r="I28" i="8"/>
  <c r="I44" i="8"/>
  <c r="I60" i="8"/>
  <c r="I76" i="8"/>
  <c r="I92" i="8"/>
  <c r="I13" i="8"/>
  <c r="I29" i="8"/>
  <c r="I45" i="8"/>
  <c r="I61" i="8"/>
  <c r="I77" i="8"/>
  <c r="I93" i="8"/>
  <c r="I14" i="8"/>
  <c r="I30" i="8"/>
  <c r="I46" i="8"/>
  <c r="I62" i="8"/>
  <c r="I78" i="8"/>
  <c r="I94" i="8"/>
  <c r="I15" i="8"/>
  <c r="I31" i="8"/>
  <c r="I47" i="8"/>
  <c r="I63" i="8"/>
  <c r="I79" i="8"/>
  <c r="I95" i="8"/>
  <c r="I16" i="8"/>
  <c r="I32" i="8"/>
  <c r="I48" i="8"/>
  <c r="I64" i="8"/>
  <c r="I80" i="8"/>
  <c r="I96" i="8"/>
  <c r="I18" i="8"/>
  <c r="I34" i="8"/>
  <c r="I50" i="8"/>
  <c r="I66" i="8"/>
  <c r="I82" i="8"/>
  <c r="I98" i="8"/>
  <c r="I19" i="8"/>
  <c r="I35" i="8"/>
  <c r="I51" i="8"/>
  <c r="I67" i="8"/>
  <c r="I83" i="8"/>
  <c r="I99" i="8"/>
  <c r="I17" i="8"/>
  <c r="I20" i="8"/>
  <c r="I33" i="8"/>
  <c r="I36" i="8"/>
  <c r="I49" i="8"/>
  <c r="I52" i="8"/>
  <c r="I65" i="8"/>
  <c r="I68" i="8"/>
  <c r="I81" i="8"/>
  <c r="I84" i="8"/>
  <c r="I97" i="8"/>
  <c r="I100" i="8"/>
  <c r="I4" i="8"/>
  <c r="N8" i="7"/>
  <c r="AF9" i="7"/>
  <c r="AH9" i="7" s="1"/>
  <c r="AI9" i="7" s="1"/>
  <c r="AJ9" i="7" s="1"/>
  <c r="U9" i="7"/>
  <c r="A19" i="8" l="1"/>
  <c r="B19" i="8"/>
  <c r="C19" i="8"/>
  <c r="D19" i="8"/>
  <c r="AY9" i="7"/>
  <c r="AK9" i="7"/>
  <c r="V9" i="7"/>
  <c r="X9" i="7" s="1"/>
  <c r="Z9" i="7" l="1"/>
  <c r="AM9" i="7" s="1"/>
  <c r="AA9" i="7"/>
  <c r="AN9" i="7" s="1"/>
  <c r="Y9" i="7"/>
  <c r="AB9" i="7" s="1"/>
  <c r="AZ9" i="7"/>
  <c r="BA9" i="7" s="1"/>
  <c r="BB9" i="7" s="1"/>
  <c r="BC9" i="7" s="1"/>
  <c r="BD9" i="7" s="1"/>
  <c r="BS9" i="7" l="1"/>
  <c r="BE9" i="7"/>
  <c r="AC9" i="7" l="1"/>
  <c r="AO9" i="7"/>
  <c r="BT9" i="7"/>
  <c r="BU9" i="7" s="1"/>
  <c r="BV9" i="7" s="1"/>
  <c r="BW9" i="7" s="1"/>
  <c r="BX9" i="7" s="1"/>
  <c r="CM9" i="7" l="1"/>
  <c r="BY9" i="7"/>
  <c r="AP9" i="7"/>
  <c r="AQ9" i="7" s="1"/>
  <c r="AR9" i="7" s="1"/>
  <c r="AT9" i="7" l="1"/>
  <c r="BG9" i="7" s="1"/>
  <c r="AU9" i="7"/>
  <c r="BH9" i="7" s="1"/>
  <c r="AS9" i="7"/>
  <c r="AV9" i="7" s="1"/>
  <c r="CN9" i="7"/>
  <c r="CO9" i="7" s="1"/>
  <c r="CP9" i="7" s="1"/>
  <c r="CQ9" i="7" s="1"/>
  <c r="CR9" i="7" s="1"/>
  <c r="DG9" i="7" l="1"/>
  <c r="CS9" i="7"/>
  <c r="BI9" i="7" l="1"/>
  <c r="AW9" i="7"/>
  <c r="DH9" i="7"/>
  <c r="DI9" i="7" s="1"/>
  <c r="DJ9" i="7" s="1"/>
  <c r="DK9" i="7" s="1"/>
  <c r="DL9" i="7" s="1"/>
  <c r="EA9" i="7" l="1"/>
  <c r="DM9" i="7"/>
  <c r="BJ9" i="7"/>
  <c r="BK9" i="7" s="1"/>
  <c r="BL9" i="7" s="1"/>
  <c r="BN9" i="7" l="1"/>
  <c r="CA9" i="7" s="1"/>
  <c r="BO9" i="7"/>
  <c r="CB9" i="7" s="1"/>
  <c r="BM9" i="7"/>
  <c r="BP9" i="7" s="1"/>
  <c r="L9" i="7"/>
  <c r="EB9" i="7"/>
  <c r="EC9" i="7" s="1"/>
  <c r="ED9" i="7" s="1"/>
  <c r="EE9" i="7" s="1"/>
  <c r="EF9" i="7" s="1"/>
  <c r="AX10" i="7" l="1"/>
  <c r="HV10" i="7"/>
  <c r="ET10" i="7"/>
  <c r="BR10" i="7"/>
  <c r="HB10" i="7"/>
  <c r="DZ10" i="7"/>
  <c r="GH10" i="7"/>
  <c r="DF10" i="7"/>
  <c r="AD10" i="7"/>
  <c r="IP10" i="7"/>
  <c r="FN10" i="7"/>
  <c r="CL10" i="7"/>
  <c r="EU9" i="7"/>
  <c r="EG9" i="7"/>
  <c r="F9" i="7"/>
  <c r="R10" i="7" l="1"/>
  <c r="GP10" i="7"/>
  <c r="DN10" i="7"/>
  <c r="AL10" i="7"/>
  <c r="FV10" i="7"/>
  <c r="CT10" i="7"/>
  <c r="ID10" i="7"/>
  <c r="FB10" i="7"/>
  <c r="BZ10" i="7"/>
  <c r="HJ10" i="7"/>
  <c r="EH10" i="7"/>
  <c r="BF10" i="7"/>
  <c r="L10" i="7"/>
  <c r="CC9" i="7"/>
  <c r="BQ9" i="7"/>
  <c r="EV9" i="7"/>
  <c r="EW9" i="7" s="1"/>
  <c r="EX9" i="7" s="1"/>
  <c r="EY9" i="7" s="1"/>
  <c r="EZ9" i="7" s="1"/>
  <c r="IP11" i="7" l="1"/>
  <c r="GH11" i="7"/>
  <c r="FN11" i="7"/>
  <c r="DF11" i="7"/>
  <c r="HV11" i="7"/>
  <c r="DZ11" i="7"/>
  <c r="BR11" i="7"/>
  <c r="AX11" i="7"/>
  <c r="HB11" i="7"/>
  <c r="AD11" i="7"/>
  <c r="ET11" i="7"/>
  <c r="CL11" i="7"/>
  <c r="F10" i="7"/>
  <c r="FO9" i="7"/>
  <c r="FA9" i="7"/>
  <c r="CD9" i="7"/>
  <c r="CE9" i="7" s="1"/>
  <c r="CF9" i="7" s="1"/>
  <c r="CH9" i="7" l="1"/>
  <c r="CU9" i="7" s="1"/>
  <c r="CI9" i="7"/>
  <c r="FB11" i="7"/>
  <c r="HJ11" i="7"/>
  <c r="ID11" i="7"/>
  <c r="GP11" i="7"/>
  <c r="R11" i="7"/>
  <c r="BZ11" i="7"/>
  <c r="CT11" i="7"/>
  <c r="EH11" i="7"/>
  <c r="FV11" i="7"/>
  <c r="BF11" i="7"/>
  <c r="DN11" i="7"/>
  <c r="AL11" i="7"/>
  <c r="L11" i="7"/>
  <c r="CV9" i="7"/>
  <c r="CG9" i="7"/>
  <c r="CJ9" i="7" s="1"/>
  <c r="FP9" i="7"/>
  <c r="FQ9" i="7" s="1"/>
  <c r="FR9" i="7" s="1"/>
  <c r="FS9" i="7" s="1"/>
  <c r="FT9" i="7" s="1"/>
  <c r="F11" i="7" l="1"/>
  <c r="HV12" i="7"/>
  <c r="ET12" i="7"/>
  <c r="BR12" i="7"/>
  <c r="HB12" i="7"/>
  <c r="DZ12" i="7"/>
  <c r="AX12" i="7"/>
  <c r="FN12" i="7"/>
  <c r="GH12" i="7"/>
  <c r="AD12" i="7"/>
  <c r="IP12" i="7"/>
  <c r="CL12" i="7"/>
  <c r="DF12" i="7"/>
  <c r="GI9" i="7"/>
  <c r="FU9" i="7"/>
  <c r="L12" i="7" l="1"/>
  <c r="GP12" i="7"/>
  <c r="DN12" i="7"/>
  <c r="AL12" i="7"/>
  <c r="FV12" i="7"/>
  <c r="CT12" i="7"/>
  <c r="R12" i="7"/>
  <c r="HJ12" i="7"/>
  <c r="BZ12" i="7"/>
  <c r="BF12" i="7"/>
  <c r="ID12" i="7"/>
  <c r="FB12" i="7"/>
  <c r="EH12" i="7"/>
  <c r="CW9" i="7"/>
  <c r="CK9" i="7"/>
  <c r="GJ9" i="7"/>
  <c r="GK9" i="7" s="1"/>
  <c r="GL9" i="7" s="1"/>
  <c r="GM9" i="7" s="1"/>
  <c r="GN9" i="7" s="1"/>
  <c r="F12" i="7" l="1"/>
  <c r="HB13" i="7"/>
  <c r="DZ13" i="7"/>
  <c r="AX13" i="7"/>
  <c r="FN13" i="7"/>
  <c r="ET13" i="7"/>
  <c r="DF13" i="7"/>
  <c r="HV13" i="7"/>
  <c r="CL13" i="7"/>
  <c r="IP13" i="7"/>
  <c r="AD13" i="7"/>
  <c r="BR13" i="7"/>
  <c r="GH13" i="7"/>
  <c r="HC9" i="7"/>
  <c r="GO9" i="7"/>
  <c r="CX9" i="7"/>
  <c r="CY9" i="7" s="1"/>
  <c r="CZ9" i="7" s="1"/>
  <c r="DB9" i="7" l="1"/>
  <c r="DO9" i="7" s="1"/>
  <c r="DC9" i="7"/>
  <c r="L13" i="7"/>
  <c r="FV13" i="7"/>
  <c r="CT13" i="7"/>
  <c r="R13" i="7"/>
  <c r="BZ13" i="7"/>
  <c r="ID13" i="7"/>
  <c r="BF13" i="7"/>
  <c r="AL13" i="7"/>
  <c r="HJ13" i="7"/>
  <c r="GP13" i="7"/>
  <c r="DN13" i="7"/>
  <c r="EH13" i="7"/>
  <c r="FB13" i="7"/>
  <c r="DP9" i="7"/>
  <c r="DA9" i="7"/>
  <c r="DD9" i="7" s="1"/>
  <c r="HD9" i="7"/>
  <c r="HE9" i="7" s="1"/>
  <c r="HF9" i="7" s="1"/>
  <c r="HG9" i="7" s="1"/>
  <c r="HH9" i="7" s="1"/>
  <c r="FN14" i="7" l="1"/>
  <c r="CL14" i="7"/>
  <c r="IP14" i="7"/>
  <c r="HV14" i="7"/>
  <c r="DZ14" i="7"/>
  <c r="ET14" i="7"/>
  <c r="DF14" i="7"/>
  <c r="BR14" i="7"/>
  <c r="AX14" i="7"/>
  <c r="AD14" i="7"/>
  <c r="HB14" i="7"/>
  <c r="GH14" i="7"/>
  <c r="F13" i="7"/>
  <c r="HW9" i="7"/>
  <c r="HI9" i="7"/>
  <c r="L14" i="7" l="1"/>
  <c r="EH14" i="7"/>
  <c r="BF14" i="7"/>
  <c r="AL14" i="7"/>
  <c r="R14" i="7"/>
  <c r="FV14" i="7"/>
  <c r="DN14" i="7"/>
  <c r="ID14" i="7"/>
  <c r="GP14" i="7"/>
  <c r="BZ14" i="7"/>
  <c r="HJ14" i="7"/>
  <c r="CT14" i="7"/>
  <c r="FB14" i="7"/>
  <c r="DQ9" i="7"/>
  <c r="DE9" i="7"/>
  <c r="HX9" i="7"/>
  <c r="HY9" i="7" s="1"/>
  <c r="HZ9" i="7" s="1"/>
  <c r="IA9" i="7" s="1"/>
  <c r="IB9" i="7" s="1"/>
  <c r="F14" i="7" l="1"/>
  <c r="GH15" i="7"/>
  <c r="DF15" i="7"/>
  <c r="AD15" i="7"/>
  <c r="DZ15" i="7"/>
  <c r="IP15" i="7"/>
  <c r="ET15" i="7"/>
  <c r="FN15" i="7"/>
  <c r="HB15" i="7"/>
  <c r="CL15" i="7"/>
  <c r="AX15" i="7"/>
  <c r="BR15" i="7"/>
  <c r="HV15" i="7"/>
  <c r="IQ9" i="7"/>
  <c r="IC9" i="7"/>
  <c r="DR9" i="7"/>
  <c r="DS9" i="7" s="1"/>
  <c r="DT9" i="7" s="1"/>
  <c r="DV9" i="7" l="1"/>
  <c r="EI9" i="7" s="1"/>
  <c r="DW9" i="7"/>
  <c r="EJ9" i="7" s="1"/>
  <c r="L15" i="7"/>
  <c r="ID15" i="7"/>
  <c r="FB15" i="7"/>
  <c r="BZ15" i="7"/>
  <c r="AL15" i="7"/>
  <c r="HJ15" i="7"/>
  <c r="GP15" i="7"/>
  <c r="FV15" i="7"/>
  <c r="R15" i="7"/>
  <c r="BF15" i="7"/>
  <c r="EH15" i="7"/>
  <c r="CT15" i="7"/>
  <c r="DN15" i="7"/>
  <c r="DU9" i="7"/>
  <c r="DX9" i="7" s="1"/>
  <c r="IR9" i="7"/>
  <c r="IS9" i="7" s="1"/>
  <c r="IT9" i="7" s="1"/>
  <c r="IU9" i="7" s="1"/>
  <c r="IV9" i="7" s="1"/>
  <c r="IP16" i="7" l="1"/>
  <c r="FN16" i="7"/>
  <c r="CL16" i="7"/>
  <c r="AX16" i="7"/>
  <c r="HV16" i="7"/>
  <c r="DZ16" i="7"/>
  <c r="BR16" i="7"/>
  <c r="GH16" i="7"/>
  <c r="ET16" i="7"/>
  <c r="AD16" i="7"/>
  <c r="HB16" i="7"/>
  <c r="DF16" i="7"/>
  <c r="F15" i="7"/>
  <c r="M9" i="7"/>
  <c r="AE10" i="7" s="1"/>
  <c r="IW9" i="7"/>
  <c r="N9" i="7" s="1"/>
  <c r="Q9" i="7" s="1"/>
  <c r="AG10" i="7" s="1"/>
  <c r="HJ16" i="7" l="1"/>
  <c r="EH16" i="7"/>
  <c r="BF16" i="7"/>
  <c r="ID16" i="7"/>
  <c r="CT16" i="7"/>
  <c r="BZ16" i="7"/>
  <c r="AL16" i="7"/>
  <c r="GP16" i="7"/>
  <c r="FB16" i="7"/>
  <c r="R16" i="7"/>
  <c r="FV16" i="7"/>
  <c r="DN16" i="7"/>
  <c r="AF10" i="7"/>
  <c r="AH10" i="7" s="1"/>
  <c r="AI10" i="7" s="1"/>
  <c r="AJ10" i="7" s="1"/>
  <c r="L16" i="7"/>
  <c r="EK9" i="7"/>
  <c r="DY9" i="7"/>
  <c r="AY10" i="7" l="1"/>
  <c r="AK10" i="7"/>
  <c r="F16" i="7"/>
  <c r="IP17" i="7"/>
  <c r="FN17" i="7"/>
  <c r="CL17" i="7"/>
  <c r="HB17" i="7"/>
  <c r="DZ17" i="7"/>
  <c r="AX17" i="7"/>
  <c r="AD17" i="7"/>
  <c r="BR17" i="7"/>
  <c r="ET17" i="7"/>
  <c r="GH17" i="7"/>
  <c r="DF17" i="7"/>
  <c r="HV17" i="7"/>
  <c r="EL9" i="7"/>
  <c r="EM9" i="7" s="1"/>
  <c r="EN9" i="7" s="1"/>
  <c r="EP9" i="7" l="1"/>
  <c r="FC9" i="7" s="1"/>
  <c r="EQ9" i="7"/>
  <c r="FD9" i="7" s="1"/>
  <c r="HJ17" i="7"/>
  <c r="EH17" i="7"/>
  <c r="BF17" i="7"/>
  <c r="FV17" i="7"/>
  <c r="CT17" i="7"/>
  <c r="R17" i="7"/>
  <c r="GP17" i="7"/>
  <c r="ID17" i="7"/>
  <c r="FB17" i="7"/>
  <c r="DN17" i="7"/>
  <c r="BZ17" i="7"/>
  <c r="AL17" i="7"/>
  <c r="L17" i="7"/>
  <c r="AZ10" i="7"/>
  <c r="BA10" i="7" s="1"/>
  <c r="BB10" i="7" s="1"/>
  <c r="BC10" i="7" s="1"/>
  <c r="BD10" i="7" s="1"/>
  <c r="EO9" i="7"/>
  <c r="ER9" i="7" s="1"/>
  <c r="BS10" i="7" l="1"/>
  <c r="BE10" i="7"/>
  <c r="F17" i="7"/>
  <c r="IP18" i="7"/>
  <c r="FN18" i="7"/>
  <c r="HV18" i="7"/>
  <c r="ET18" i="7"/>
  <c r="DZ18" i="7"/>
  <c r="AD18" i="7"/>
  <c r="HB18" i="7"/>
  <c r="AX18" i="7"/>
  <c r="BR18" i="7"/>
  <c r="CL18" i="7"/>
  <c r="GH18" i="7"/>
  <c r="DF18" i="7"/>
  <c r="FE9" i="7"/>
  <c r="ES9" i="7"/>
  <c r="HJ18" i="7" l="1"/>
  <c r="GP18" i="7"/>
  <c r="DN18" i="7"/>
  <c r="BZ18" i="7"/>
  <c r="CT18" i="7"/>
  <c r="FV18" i="7"/>
  <c r="ID18" i="7"/>
  <c r="BF18" i="7"/>
  <c r="EH18" i="7"/>
  <c r="AL18" i="7"/>
  <c r="FB18" i="7"/>
  <c r="R18" i="7"/>
  <c r="L18" i="7"/>
  <c r="BT10" i="7"/>
  <c r="BU10" i="7" s="1"/>
  <c r="BV10" i="7" s="1"/>
  <c r="BW10" i="7" s="1"/>
  <c r="BX10" i="7" s="1"/>
  <c r="FF9" i="7"/>
  <c r="FG9" i="7" s="1"/>
  <c r="FH9" i="7" s="1"/>
  <c r="FJ9" i="7" l="1"/>
  <c r="FW9" i="7" s="1"/>
  <c r="FK9" i="7"/>
  <c r="FX9" i="7" s="1"/>
  <c r="CM10" i="7"/>
  <c r="BY10" i="7"/>
  <c r="F18" i="7"/>
  <c r="HV19" i="7"/>
  <c r="ET19" i="7"/>
  <c r="HB19" i="7"/>
  <c r="GH19" i="7"/>
  <c r="FN19" i="7"/>
  <c r="IP19" i="7"/>
  <c r="DZ19" i="7"/>
  <c r="CL19" i="7"/>
  <c r="BR19" i="7"/>
  <c r="AX19" i="7"/>
  <c r="DF19" i="7"/>
  <c r="AD19" i="7"/>
  <c r="FI9" i="7"/>
  <c r="FL9" i="7" s="1"/>
  <c r="GP19" i="7" l="1"/>
  <c r="DN19" i="7"/>
  <c r="BF19" i="7"/>
  <c r="AL19" i="7"/>
  <c r="HJ19" i="7"/>
  <c r="FV19" i="7"/>
  <c r="CT19" i="7"/>
  <c r="R19" i="7"/>
  <c r="ID19" i="7"/>
  <c r="BZ19" i="7"/>
  <c r="EH19" i="7"/>
  <c r="FB19" i="7"/>
  <c r="L19" i="7"/>
  <c r="CN10" i="7"/>
  <c r="CO10" i="7" s="1"/>
  <c r="CP10" i="7" s="1"/>
  <c r="CQ10" i="7" s="1"/>
  <c r="CR10" i="7" s="1"/>
  <c r="FY9" i="7"/>
  <c r="FM9" i="7"/>
  <c r="DG10" i="7" l="1"/>
  <c r="CS10" i="7"/>
  <c r="HV20" i="7"/>
  <c r="ET20" i="7"/>
  <c r="BR20" i="7"/>
  <c r="DF20" i="7"/>
  <c r="DZ20" i="7"/>
  <c r="FN20" i="7"/>
  <c r="GH20" i="7"/>
  <c r="AD20" i="7"/>
  <c r="IP20" i="7"/>
  <c r="CL20" i="7"/>
  <c r="HB20" i="7"/>
  <c r="AX20" i="7"/>
  <c r="F19" i="7"/>
  <c r="FZ9" i="7"/>
  <c r="GA9" i="7" s="1"/>
  <c r="GB9" i="7" s="1"/>
  <c r="GD9" i="7" l="1"/>
  <c r="GQ9" i="7" s="1"/>
  <c r="GE9" i="7"/>
  <c r="GR9" i="7" s="1"/>
  <c r="GP20" i="7"/>
  <c r="DN20" i="7"/>
  <c r="AL20" i="7"/>
  <c r="FV20" i="7"/>
  <c r="R20" i="7"/>
  <c r="HJ20" i="7"/>
  <c r="BF20" i="7"/>
  <c r="ID20" i="7"/>
  <c r="BZ20" i="7"/>
  <c r="CT20" i="7"/>
  <c r="FB20" i="7"/>
  <c r="EH20" i="7"/>
  <c r="L20" i="7"/>
  <c r="DH10" i="7"/>
  <c r="DI10" i="7" s="1"/>
  <c r="DJ10" i="7" s="1"/>
  <c r="DK10" i="7" s="1"/>
  <c r="DL10" i="7" s="1"/>
  <c r="GC9" i="7"/>
  <c r="GF9" i="7" s="1"/>
  <c r="EA10" i="7" l="1"/>
  <c r="DM10" i="7"/>
  <c r="GH21" i="7"/>
  <c r="DF21" i="7"/>
  <c r="AD21" i="7"/>
  <c r="IP21" i="7"/>
  <c r="FN21" i="7"/>
  <c r="CL21" i="7"/>
  <c r="DZ21" i="7"/>
  <c r="AX21" i="7"/>
  <c r="BR21" i="7"/>
  <c r="ET21" i="7"/>
  <c r="HB21" i="7"/>
  <c r="HV21" i="7"/>
  <c r="F20" i="7"/>
  <c r="GS9" i="7"/>
  <c r="GG9" i="7"/>
  <c r="ID21" i="7" l="1"/>
  <c r="FB21" i="7"/>
  <c r="BZ21" i="7"/>
  <c r="HJ21" i="7"/>
  <c r="EH21" i="7"/>
  <c r="BF21" i="7"/>
  <c r="GP21" i="7"/>
  <c r="CT21" i="7"/>
  <c r="DN21" i="7"/>
  <c r="R21" i="7"/>
  <c r="FV21" i="7"/>
  <c r="AL21" i="7"/>
  <c r="L21" i="7"/>
  <c r="EB10" i="7"/>
  <c r="EC10" i="7" s="1"/>
  <c r="ED10" i="7" s="1"/>
  <c r="EE10" i="7" s="1"/>
  <c r="EF10" i="7" s="1"/>
  <c r="GT9" i="7"/>
  <c r="GU9" i="7" s="1"/>
  <c r="GV9" i="7" s="1"/>
  <c r="GX9" i="7" l="1"/>
  <c r="HK9" i="7" s="1"/>
  <c r="GY9" i="7"/>
  <c r="HL9" i="7" s="1"/>
  <c r="EU10" i="7"/>
  <c r="EG10" i="7"/>
  <c r="IP22" i="7"/>
  <c r="FN22" i="7"/>
  <c r="CL22" i="7"/>
  <c r="GH22" i="7"/>
  <c r="ET22" i="7"/>
  <c r="DZ22" i="7"/>
  <c r="AD22" i="7"/>
  <c r="HV22" i="7"/>
  <c r="AX22" i="7"/>
  <c r="DF22" i="7"/>
  <c r="BR22" i="7"/>
  <c r="HB22" i="7"/>
  <c r="F21" i="7"/>
  <c r="GW9" i="7"/>
  <c r="GZ9" i="7" s="1"/>
  <c r="L22" i="7" l="1"/>
  <c r="HJ22" i="7"/>
  <c r="EH22" i="7"/>
  <c r="BF22" i="7"/>
  <c r="GP22" i="7"/>
  <c r="ID22" i="7"/>
  <c r="DN22" i="7"/>
  <c r="AL22" i="7"/>
  <c r="R22" i="7"/>
  <c r="BZ22" i="7"/>
  <c r="FB22" i="7"/>
  <c r="CT22" i="7"/>
  <c r="FV22" i="7"/>
  <c r="EV10" i="7"/>
  <c r="EW10" i="7" s="1"/>
  <c r="EX10" i="7" s="1"/>
  <c r="EY10" i="7" s="1"/>
  <c r="EZ10" i="7" s="1"/>
  <c r="HM9" i="7"/>
  <c r="HA9" i="7"/>
  <c r="FO10" i="7" l="1"/>
  <c r="FA10" i="7"/>
  <c r="ET23" i="7"/>
  <c r="DF23" i="7"/>
  <c r="HB23" i="7"/>
  <c r="HV23" i="7"/>
  <c r="DZ23" i="7"/>
  <c r="FN23" i="7"/>
  <c r="CL23" i="7"/>
  <c r="IP23" i="7"/>
  <c r="GH23" i="7"/>
  <c r="AD23" i="7"/>
  <c r="BR23" i="7"/>
  <c r="AX23" i="7"/>
  <c r="F22" i="7"/>
  <c r="HN9" i="7"/>
  <c r="HO9" i="7" s="1"/>
  <c r="HP9" i="7" s="1"/>
  <c r="HR9" i="7" l="1"/>
  <c r="IE9" i="7" s="1"/>
  <c r="HS9" i="7"/>
  <c r="IF9" i="7" s="1"/>
  <c r="ID23" i="7"/>
  <c r="HJ23" i="7"/>
  <c r="BZ23" i="7"/>
  <c r="GP23" i="7"/>
  <c r="EH23" i="7"/>
  <c r="FB23" i="7"/>
  <c r="FV23" i="7"/>
  <c r="CT23" i="7"/>
  <c r="R23" i="7"/>
  <c r="DN23" i="7"/>
  <c r="AL23" i="7"/>
  <c r="BF23" i="7"/>
  <c r="L23" i="7"/>
  <c r="FP10" i="7"/>
  <c r="FQ10" i="7" s="1"/>
  <c r="FR10" i="7" s="1"/>
  <c r="FS10" i="7" s="1"/>
  <c r="FT10" i="7" s="1"/>
  <c r="HQ9" i="7"/>
  <c r="HT9" i="7" s="1"/>
  <c r="GI10" i="7" l="1"/>
  <c r="FU10" i="7"/>
  <c r="HB24" i="7"/>
  <c r="CL24" i="7"/>
  <c r="HV24" i="7"/>
  <c r="FN24" i="7"/>
  <c r="AD24" i="7"/>
  <c r="DZ24" i="7"/>
  <c r="GH24" i="7"/>
  <c r="BR24" i="7"/>
  <c r="DF24" i="7"/>
  <c r="AX24" i="7"/>
  <c r="ET24" i="7"/>
  <c r="IP24" i="7"/>
  <c r="F23" i="7"/>
  <c r="IG9" i="7"/>
  <c r="HU9" i="7"/>
  <c r="L24" i="7" l="1"/>
  <c r="ID24" i="7"/>
  <c r="FV24" i="7"/>
  <c r="EH24" i="7"/>
  <c r="DN24" i="7"/>
  <c r="FB24" i="7"/>
  <c r="CT24" i="7"/>
  <c r="BF24" i="7"/>
  <c r="AL24" i="7"/>
  <c r="BZ24" i="7"/>
  <c r="R24" i="7"/>
  <c r="HJ24" i="7"/>
  <c r="GP24" i="7"/>
  <c r="GJ10" i="7"/>
  <c r="GK10" i="7" s="1"/>
  <c r="GL10" i="7" s="1"/>
  <c r="GM10" i="7" s="1"/>
  <c r="GN10" i="7" s="1"/>
  <c r="IH9" i="7"/>
  <c r="II9" i="7" s="1"/>
  <c r="IJ9" i="7" s="1"/>
  <c r="IL9" i="7" l="1"/>
  <c r="I9" i="7" s="1"/>
  <c r="IM9" i="7"/>
  <c r="J9" i="7" s="1"/>
  <c r="T10" i="7" s="1"/>
  <c r="HC10" i="7"/>
  <c r="GO10" i="7"/>
  <c r="GH25" i="7"/>
  <c r="DF25" i="7"/>
  <c r="AD25" i="7"/>
  <c r="IP25" i="7"/>
  <c r="HV25" i="7"/>
  <c r="HB25" i="7"/>
  <c r="FN25" i="7"/>
  <c r="DZ25" i="7"/>
  <c r="ET25" i="7"/>
  <c r="AX25" i="7"/>
  <c r="CL25" i="7"/>
  <c r="BR25" i="7"/>
  <c r="F24" i="7"/>
  <c r="IK9" i="7"/>
  <c r="IN9" i="7" s="1"/>
  <c r="D9" i="7"/>
  <c r="L25" i="7" l="1"/>
  <c r="ID25" i="7"/>
  <c r="FB25" i="7"/>
  <c r="BZ25" i="7"/>
  <c r="HJ25" i="7"/>
  <c r="DN25" i="7"/>
  <c r="CT25" i="7"/>
  <c r="BF25" i="7"/>
  <c r="AL25" i="7"/>
  <c r="R25" i="7"/>
  <c r="FV25" i="7"/>
  <c r="EH25" i="7"/>
  <c r="GP25" i="7"/>
  <c r="HD10" i="7"/>
  <c r="HE10" i="7" s="1"/>
  <c r="HF10" i="7" s="1"/>
  <c r="HG10" i="7" s="1"/>
  <c r="HH10" i="7" s="1"/>
  <c r="G9" i="7"/>
  <c r="HW10" i="7" l="1"/>
  <c r="HI10" i="7"/>
  <c r="GH26" i="7"/>
  <c r="DF26" i="7"/>
  <c r="AD26" i="7"/>
  <c r="IP26" i="7"/>
  <c r="FN26" i="7"/>
  <c r="CL26" i="7"/>
  <c r="BR26" i="7"/>
  <c r="ET26" i="7"/>
  <c r="HV26" i="7"/>
  <c r="AX26" i="7"/>
  <c r="DZ26" i="7"/>
  <c r="HB26" i="7"/>
  <c r="F25" i="7"/>
  <c r="H9" i="7"/>
  <c r="U10" i="7" s="1"/>
  <c r="IO9" i="7"/>
  <c r="ID26" i="7" l="1"/>
  <c r="FB26" i="7"/>
  <c r="BZ26" i="7"/>
  <c r="HJ26" i="7"/>
  <c r="EH26" i="7"/>
  <c r="BF26" i="7"/>
  <c r="DN26" i="7"/>
  <c r="R26" i="7"/>
  <c r="CT26" i="7"/>
  <c r="GP26" i="7"/>
  <c r="FV26" i="7"/>
  <c r="AL26" i="7"/>
  <c r="L26" i="7"/>
  <c r="HX10" i="7"/>
  <c r="HY10" i="7" s="1"/>
  <c r="HZ10" i="7" s="1"/>
  <c r="IA10" i="7" s="1"/>
  <c r="IB10" i="7" s="1"/>
  <c r="E9" i="7"/>
  <c r="K9" i="7"/>
  <c r="S10" i="7" s="1"/>
  <c r="V10" i="7" s="1"/>
  <c r="IQ10" i="7" l="1"/>
  <c r="IC10" i="7"/>
  <c r="IP27" i="7"/>
  <c r="FN27" i="7"/>
  <c r="CL27" i="7"/>
  <c r="DF27" i="7"/>
  <c r="HB27" i="7"/>
  <c r="HV27" i="7"/>
  <c r="DZ27" i="7"/>
  <c r="AD27" i="7"/>
  <c r="ET27" i="7"/>
  <c r="AX27" i="7"/>
  <c r="BR27" i="7"/>
  <c r="GH27" i="7"/>
  <c r="F26" i="7"/>
  <c r="P9" i="7"/>
  <c r="W10" i="7" s="1"/>
  <c r="X10" i="7" s="1"/>
  <c r="Z10" i="7" l="1"/>
  <c r="AM10" i="7" s="1"/>
  <c r="AA10" i="7"/>
  <c r="AN10" i="7" s="1"/>
  <c r="L27" i="7"/>
  <c r="Y10" i="7"/>
  <c r="ID27" i="7"/>
  <c r="HJ27" i="7"/>
  <c r="EH27" i="7"/>
  <c r="BF27" i="7"/>
  <c r="BZ27" i="7"/>
  <c r="FV27" i="7"/>
  <c r="GP27" i="7"/>
  <c r="CT27" i="7"/>
  <c r="AL27" i="7"/>
  <c r="R27" i="7"/>
  <c r="DN27" i="7"/>
  <c r="FB27" i="7"/>
  <c r="IR10" i="7"/>
  <c r="IS10" i="7" s="1"/>
  <c r="IT10" i="7" s="1"/>
  <c r="IU10" i="7" s="1"/>
  <c r="IV10" i="7" s="1"/>
  <c r="M10" i="7" l="1"/>
  <c r="AE11" i="7" s="1"/>
  <c r="IW10" i="7"/>
  <c r="N10" i="7" s="1"/>
  <c r="Q10" i="7" s="1"/>
  <c r="AG11" i="7" s="1"/>
  <c r="F27" i="7"/>
  <c r="GH28" i="7"/>
  <c r="DF28" i="7"/>
  <c r="IP28" i="7"/>
  <c r="FN28" i="7"/>
  <c r="CL28" i="7"/>
  <c r="HB28" i="7"/>
  <c r="AD28" i="7"/>
  <c r="HV28" i="7"/>
  <c r="DZ28" i="7"/>
  <c r="AX28" i="7"/>
  <c r="ET28" i="7"/>
  <c r="BR28" i="7"/>
  <c r="AB10" i="7"/>
  <c r="AO10" i="7" l="1"/>
  <c r="AC10" i="7"/>
  <c r="L28" i="7"/>
  <c r="ID28" i="7"/>
  <c r="FB28" i="7"/>
  <c r="BZ28" i="7"/>
  <c r="HJ28" i="7"/>
  <c r="EH28" i="7"/>
  <c r="BF28" i="7"/>
  <c r="AL28" i="7"/>
  <c r="FV28" i="7"/>
  <c r="GP28" i="7"/>
  <c r="CT28" i="7"/>
  <c r="R28" i="7"/>
  <c r="DN28" i="7"/>
  <c r="AF11" i="7"/>
  <c r="AH11" i="7" s="1"/>
  <c r="AI11" i="7" s="1"/>
  <c r="AJ11" i="7" s="1"/>
  <c r="AY11" i="7" l="1"/>
  <c r="AK11" i="7"/>
  <c r="F28" i="7"/>
  <c r="AP10" i="7"/>
  <c r="AQ10" i="7" s="1"/>
  <c r="AR10" i="7" s="1"/>
  <c r="AT10" i="7" l="1"/>
  <c r="BG10" i="7" s="1"/>
  <c r="AU10" i="7"/>
  <c r="BH10" i="7" s="1"/>
  <c r="AS10" i="7"/>
  <c r="AZ11" i="7"/>
  <c r="BA11" i="7" s="1"/>
  <c r="BB11" i="7" s="1"/>
  <c r="BC11" i="7" s="1"/>
  <c r="BD11" i="7" s="1"/>
  <c r="BS11" i="7" l="1"/>
  <c r="BE11" i="7"/>
  <c r="AV10" i="7"/>
  <c r="BI10" i="7" l="1"/>
  <c r="AW10" i="7"/>
  <c r="BT11" i="7"/>
  <c r="BU11" i="7" s="1"/>
  <c r="BV11" i="7" s="1"/>
  <c r="BW11" i="7" s="1"/>
  <c r="BX11" i="7" s="1"/>
  <c r="CM11" i="7" l="1"/>
  <c r="BY11" i="7"/>
  <c r="BJ10" i="7"/>
  <c r="BK10" i="7" s="1"/>
  <c r="BL10" i="7" s="1"/>
  <c r="BN10" i="7" l="1"/>
  <c r="CA10" i="7" s="1"/>
  <c r="BO10" i="7"/>
  <c r="CB10" i="7" s="1"/>
  <c r="BM10" i="7"/>
  <c r="CN11" i="7"/>
  <c r="CO11" i="7" s="1"/>
  <c r="CP11" i="7" s="1"/>
  <c r="CQ11" i="7" s="1"/>
  <c r="CR11" i="7" s="1"/>
  <c r="DG11" i="7" l="1"/>
  <c r="CS11" i="7"/>
  <c r="BP10" i="7"/>
  <c r="CC10" i="7" l="1"/>
  <c r="BQ10" i="7"/>
  <c r="DH11" i="7"/>
  <c r="DI11" i="7" s="1"/>
  <c r="DJ11" i="7" s="1"/>
  <c r="DK11" i="7" s="1"/>
  <c r="DL11" i="7" s="1"/>
  <c r="EA11" i="7" l="1"/>
  <c r="DM11" i="7"/>
  <c r="CD10" i="7"/>
  <c r="CE10" i="7" s="1"/>
  <c r="CF10" i="7" s="1"/>
  <c r="CH10" i="7" l="1"/>
  <c r="CU10" i="7" s="1"/>
  <c r="CI10" i="7"/>
  <c r="CV10" i="7" s="1"/>
  <c r="CG10" i="7"/>
  <c r="EB11" i="7"/>
  <c r="EC11" i="7" s="1"/>
  <c r="ED11" i="7" s="1"/>
  <c r="EE11" i="7" s="1"/>
  <c r="EF11" i="7" s="1"/>
  <c r="EU11" i="7" l="1"/>
  <c r="EG11" i="7"/>
  <c r="CJ10" i="7"/>
  <c r="CW10" i="7" l="1"/>
  <c r="CK10" i="7"/>
  <c r="EV11" i="7"/>
  <c r="EW11" i="7" s="1"/>
  <c r="EX11" i="7" s="1"/>
  <c r="EY11" i="7" s="1"/>
  <c r="EZ11" i="7" s="1"/>
  <c r="FO11" i="7" l="1"/>
  <c r="FA11" i="7"/>
  <c r="CX10" i="7"/>
  <c r="CY10" i="7" s="1"/>
  <c r="CZ10" i="7" s="1"/>
  <c r="DB10" i="7" l="1"/>
  <c r="DO10" i="7" s="1"/>
  <c r="DC10" i="7"/>
  <c r="DP10" i="7" s="1"/>
  <c r="DA10" i="7"/>
  <c r="FP11" i="7"/>
  <c r="FQ11" i="7" s="1"/>
  <c r="FR11" i="7" s="1"/>
  <c r="FS11" i="7" s="1"/>
  <c r="FT11" i="7" s="1"/>
  <c r="GI11" i="7" l="1"/>
  <c r="FU11" i="7"/>
  <c r="DD10" i="7"/>
  <c r="DQ10" i="7" l="1"/>
  <c r="DE10" i="7"/>
  <c r="GJ11" i="7"/>
  <c r="GK11" i="7" s="1"/>
  <c r="GL11" i="7" s="1"/>
  <c r="GM11" i="7" s="1"/>
  <c r="GN11" i="7" s="1"/>
  <c r="HC11" i="7" l="1"/>
  <c r="GO11" i="7"/>
  <c r="DR10" i="7"/>
  <c r="DS10" i="7" s="1"/>
  <c r="DT10" i="7" s="1"/>
  <c r="DV10" i="7" l="1"/>
  <c r="EI10" i="7" s="1"/>
  <c r="DW10" i="7"/>
  <c r="EJ10" i="7" s="1"/>
  <c r="DU10" i="7"/>
  <c r="HD11" i="7"/>
  <c r="HE11" i="7" s="1"/>
  <c r="HF11" i="7" s="1"/>
  <c r="HG11" i="7" s="1"/>
  <c r="HH11" i="7" s="1"/>
  <c r="HW11" i="7" l="1"/>
  <c r="HI11" i="7"/>
  <c r="DX10" i="7"/>
  <c r="EK10" i="7" l="1"/>
  <c r="DY10" i="7"/>
  <c r="HX11" i="7"/>
  <c r="HY11" i="7" s="1"/>
  <c r="HZ11" i="7" s="1"/>
  <c r="IA11" i="7" s="1"/>
  <c r="IB11" i="7" s="1"/>
  <c r="IQ11" i="7" l="1"/>
  <c r="IC11" i="7"/>
  <c r="EL10" i="7"/>
  <c r="EM10" i="7" s="1"/>
  <c r="EN10" i="7" s="1"/>
  <c r="EP10" i="7" l="1"/>
  <c r="FC10" i="7" s="1"/>
  <c r="EQ10" i="7"/>
  <c r="FD10" i="7" s="1"/>
  <c r="EO10" i="7"/>
  <c r="IR11" i="7"/>
  <c r="IS11" i="7" s="1"/>
  <c r="IT11" i="7" s="1"/>
  <c r="IU11" i="7" s="1"/>
  <c r="IV11" i="7" s="1"/>
  <c r="M11" i="7" l="1"/>
  <c r="AE12" i="7" s="1"/>
  <c r="IW11" i="7"/>
  <c r="N11" i="7" s="1"/>
  <c r="Q11" i="7" s="1"/>
  <c r="AG12" i="7" s="1"/>
  <c r="ER10" i="7"/>
  <c r="FE10" i="7" l="1"/>
  <c r="ES10" i="7"/>
  <c r="AF12" i="7"/>
  <c r="AH12" i="7" s="1"/>
  <c r="AI12" i="7" s="1"/>
  <c r="AJ12" i="7" s="1"/>
  <c r="AY12" i="7" l="1"/>
  <c r="AK12" i="7"/>
  <c r="FF10" i="7"/>
  <c r="FG10" i="7" s="1"/>
  <c r="FH10" i="7" s="1"/>
  <c r="FJ10" i="7" l="1"/>
  <c r="FW10" i="7" s="1"/>
  <c r="FK10" i="7"/>
  <c r="FX10" i="7" s="1"/>
  <c r="FI10" i="7"/>
  <c r="AZ12" i="7"/>
  <c r="BA12" i="7" s="1"/>
  <c r="BB12" i="7" s="1"/>
  <c r="BC12" i="7" s="1"/>
  <c r="BD12" i="7" s="1"/>
  <c r="BS12" i="7" l="1"/>
  <c r="BE12" i="7"/>
  <c r="FL10" i="7"/>
  <c r="FY10" i="7" l="1"/>
  <c r="FM10" i="7"/>
  <c r="BT12" i="7"/>
  <c r="BU12" i="7" s="1"/>
  <c r="BV12" i="7" s="1"/>
  <c r="BW12" i="7" s="1"/>
  <c r="BX12" i="7" s="1"/>
  <c r="CM12" i="7" l="1"/>
  <c r="BY12" i="7"/>
  <c r="FZ10" i="7"/>
  <c r="GA10" i="7" s="1"/>
  <c r="GB10" i="7" s="1"/>
  <c r="GD10" i="7" l="1"/>
  <c r="GQ10" i="7" s="1"/>
  <c r="GE10" i="7"/>
  <c r="GR10" i="7" s="1"/>
  <c r="GC10" i="7"/>
  <c r="CN12" i="7"/>
  <c r="CO12" i="7" s="1"/>
  <c r="CP12" i="7" s="1"/>
  <c r="CQ12" i="7" s="1"/>
  <c r="CR12" i="7" s="1"/>
  <c r="DG12" i="7" l="1"/>
  <c r="CS12" i="7"/>
  <c r="GF10" i="7"/>
  <c r="GS10" i="7" l="1"/>
  <c r="GG10" i="7"/>
  <c r="DH12" i="7"/>
  <c r="DI12" i="7" s="1"/>
  <c r="DJ12" i="7" s="1"/>
  <c r="DK12" i="7" s="1"/>
  <c r="DL12" i="7" s="1"/>
  <c r="EA12" i="7" l="1"/>
  <c r="DM12" i="7"/>
  <c r="GT10" i="7"/>
  <c r="GU10" i="7" s="1"/>
  <c r="GV10" i="7" s="1"/>
  <c r="GX10" i="7" l="1"/>
  <c r="HK10" i="7" s="1"/>
  <c r="GY10" i="7"/>
  <c r="HL10" i="7" s="1"/>
  <c r="GW10" i="7"/>
  <c r="EB12" i="7"/>
  <c r="EC12" i="7" s="1"/>
  <c r="ED12" i="7" s="1"/>
  <c r="EE12" i="7" s="1"/>
  <c r="EF12" i="7" s="1"/>
  <c r="EU12" i="7" l="1"/>
  <c r="EG12" i="7"/>
  <c r="GZ10" i="7"/>
  <c r="HM10" i="7" l="1"/>
  <c r="HA10" i="7"/>
  <c r="EV12" i="7"/>
  <c r="EW12" i="7" s="1"/>
  <c r="EX12" i="7" s="1"/>
  <c r="EY12" i="7" s="1"/>
  <c r="EZ12" i="7" s="1"/>
  <c r="FO12" i="7" l="1"/>
  <c r="FA12" i="7"/>
  <c r="HN10" i="7"/>
  <c r="HO10" i="7" s="1"/>
  <c r="HP10" i="7" s="1"/>
  <c r="HR10" i="7" l="1"/>
  <c r="IE10" i="7" s="1"/>
  <c r="HS10" i="7"/>
  <c r="IF10" i="7" s="1"/>
  <c r="HQ10" i="7"/>
  <c r="FP12" i="7"/>
  <c r="FQ12" i="7" s="1"/>
  <c r="FR12" i="7" s="1"/>
  <c r="FS12" i="7" s="1"/>
  <c r="FT12" i="7" s="1"/>
  <c r="GI12" i="7" l="1"/>
  <c r="FU12" i="7"/>
  <c r="HT10" i="7"/>
  <c r="IG10" i="7" l="1"/>
  <c r="HU10" i="7"/>
  <c r="GJ12" i="7"/>
  <c r="GK12" i="7" s="1"/>
  <c r="GL12" i="7" s="1"/>
  <c r="GM12" i="7" s="1"/>
  <c r="GN12" i="7" s="1"/>
  <c r="HC12" i="7" l="1"/>
  <c r="GO12" i="7"/>
  <c r="IH10" i="7"/>
  <c r="II10" i="7" s="1"/>
  <c r="IJ10" i="7" s="1"/>
  <c r="IL10" i="7" l="1"/>
  <c r="I10" i="7" s="1"/>
  <c r="IM10" i="7"/>
  <c r="J10" i="7" s="1"/>
  <c r="T11" i="7" s="1"/>
  <c r="IK10" i="7"/>
  <c r="D10" i="7"/>
  <c r="HD12" i="7"/>
  <c r="HE12" i="7" s="1"/>
  <c r="HF12" i="7" s="1"/>
  <c r="HG12" i="7" s="1"/>
  <c r="HH12" i="7" s="1"/>
  <c r="HW12" i="7" l="1"/>
  <c r="HI12" i="7"/>
  <c r="G10" i="7"/>
  <c r="IN10" i="7"/>
  <c r="H10" i="7" l="1"/>
  <c r="U11" i="7" s="1"/>
  <c r="IO10" i="7"/>
  <c r="HX12" i="7"/>
  <c r="HY12" i="7" s="1"/>
  <c r="HZ12" i="7" s="1"/>
  <c r="IA12" i="7" s="1"/>
  <c r="IB12" i="7" s="1"/>
  <c r="IQ12" i="7" l="1"/>
  <c r="IC12" i="7"/>
  <c r="K10" i="7"/>
  <c r="E10" i="7"/>
  <c r="P10" i="7" l="1"/>
  <c r="W11" i="7" s="1"/>
  <c r="S11" i="7"/>
  <c r="IR12" i="7"/>
  <c r="IS12" i="7" s="1"/>
  <c r="IT12" i="7" s="1"/>
  <c r="IU12" i="7" s="1"/>
  <c r="IV12" i="7" s="1"/>
  <c r="V11" i="7" l="1"/>
  <c r="X11" i="7" s="1"/>
  <c r="Y11" i="7" s="1"/>
  <c r="M12" i="7"/>
  <c r="AE13" i="7" s="1"/>
  <c r="IW12" i="7"/>
  <c r="N12" i="7" s="1"/>
  <c r="Q12" i="7" s="1"/>
  <c r="AG13" i="7" s="1"/>
  <c r="Z11" i="7" l="1"/>
  <c r="AM11" i="7" s="1"/>
  <c r="AA11" i="7"/>
  <c r="AN11" i="7" s="1"/>
  <c r="AB11" i="7"/>
  <c r="AF13" i="7"/>
  <c r="AH13" i="7" s="1"/>
  <c r="AI13" i="7" s="1"/>
  <c r="AJ13" i="7" s="1"/>
  <c r="AY13" i="7" l="1"/>
  <c r="AK13" i="7"/>
  <c r="AO11" i="7"/>
  <c r="AC11" i="7"/>
  <c r="AP11" i="7" l="1"/>
  <c r="AQ11" i="7" s="1"/>
  <c r="AR11" i="7" s="1"/>
  <c r="AZ13" i="7"/>
  <c r="BA13" i="7" s="1"/>
  <c r="BB13" i="7" s="1"/>
  <c r="BC13" i="7" s="1"/>
  <c r="BD13" i="7" s="1"/>
  <c r="AT11" i="7" l="1"/>
  <c r="BG11" i="7" s="1"/>
  <c r="AU11" i="7"/>
  <c r="BS13" i="7"/>
  <c r="BE13" i="7"/>
  <c r="BH11" i="7"/>
  <c r="AS11" i="7"/>
  <c r="AV11" i="7" l="1"/>
  <c r="BT13" i="7"/>
  <c r="BU13" i="7" s="1"/>
  <c r="BV13" i="7" s="1"/>
  <c r="BW13" i="7" s="1"/>
  <c r="BX13" i="7" s="1"/>
  <c r="CM13" i="7" l="1"/>
  <c r="BY13" i="7"/>
  <c r="BI11" i="7"/>
  <c r="AW11" i="7"/>
  <c r="BJ11" i="7" l="1"/>
  <c r="BK11" i="7" s="1"/>
  <c r="BL11" i="7" s="1"/>
  <c r="CN13" i="7"/>
  <c r="CO13" i="7" s="1"/>
  <c r="CP13" i="7" s="1"/>
  <c r="CQ13" i="7" s="1"/>
  <c r="CR13" i="7" s="1"/>
  <c r="BN11" i="7" l="1"/>
  <c r="CA11" i="7" s="1"/>
  <c r="BO11" i="7"/>
  <c r="CB11" i="7" s="1"/>
  <c r="DG13" i="7"/>
  <c r="CS13" i="7"/>
  <c r="BM11" i="7"/>
  <c r="BP11" i="7" l="1"/>
  <c r="DH13" i="7"/>
  <c r="DI13" i="7" s="1"/>
  <c r="DJ13" i="7" s="1"/>
  <c r="DK13" i="7" s="1"/>
  <c r="DL13" i="7" s="1"/>
  <c r="EA13" i="7" l="1"/>
  <c r="DM13" i="7"/>
  <c r="CC11" i="7"/>
  <c r="BQ11" i="7"/>
  <c r="CD11" i="7" l="1"/>
  <c r="CE11" i="7" s="1"/>
  <c r="CF11" i="7" s="1"/>
  <c r="EB13" i="7"/>
  <c r="EC13" i="7" s="1"/>
  <c r="ED13" i="7" s="1"/>
  <c r="EE13" i="7" s="1"/>
  <c r="EF13" i="7" s="1"/>
  <c r="CH11" i="7" l="1"/>
  <c r="CU11" i="7" s="1"/>
  <c r="CI11" i="7"/>
  <c r="CV11" i="7" s="1"/>
  <c r="EU13" i="7"/>
  <c r="EG13" i="7"/>
  <c r="CG11" i="7"/>
  <c r="CJ11" i="7" l="1"/>
  <c r="EV13" i="7"/>
  <c r="EW13" i="7" s="1"/>
  <c r="EX13" i="7" s="1"/>
  <c r="EY13" i="7" s="1"/>
  <c r="EZ13" i="7" s="1"/>
  <c r="FO13" i="7" l="1"/>
  <c r="FA13" i="7"/>
  <c r="CW11" i="7"/>
  <c r="CK11" i="7"/>
  <c r="CX11" i="7" l="1"/>
  <c r="CY11" i="7" s="1"/>
  <c r="CZ11" i="7" s="1"/>
  <c r="FP13" i="7"/>
  <c r="FQ13" i="7" s="1"/>
  <c r="FR13" i="7" s="1"/>
  <c r="FS13" i="7" s="1"/>
  <c r="FT13" i="7" s="1"/>
  <c r="DB11" i="7" l="1"/>
  <c r="DO11" i="7" s="1"/>
  <c r="DC11" i="7"/>
  <c r="DP11" i="7" s="1"/>
  <c r="GI13" i="7"/>
  <c r="FU13" i="7"/>
  <c r="DA11" i="7"/>
  <c r="DD11" i="7" l="1"/>
  <c r="GJ13" i="7"/>
  <c r="GK13" i="7" s="1"/>
  <c r="GL13" i="7" s="1"/>
  <c r="GM13" i="7" s="1"/>
  <c r="GN13" i="7" s="1"/>
  <c r="HC13" i="7" l="1"/>
  <c r="GO13" i="7"/>
  <c r="DQ11" i="7"/>
  <c r="DE11" i="7"/>
  <c r="DR11" i="7" l="1"/>
  <c r="DS11" i="7" s="1"/>
  <c r="DT11" i="7" s="1"/>
  <c r="HD13" i="7"/>
  <c r="HE13" i="7" s="1"/>
  <c r="HF13" i="7" s="1"/>
  <c r="HG13" i="7" s="1"/>
  <c r="HH13" i="7" s="1"/>
  <c r="DV11" i="7" l="1"/>
  <c r="EI11" i="7" s="1"/>
  <c r="DW11" i="7"/>
  <c r="EJ11" i="7" s="1"/>
  <c r="HW13" i="7"/>
  <c r="HI13" i="7"/>
  <c r="DU11" i="7"/>
  <c r="DX11" i="7" l="1"/>
  <c r="HX13" i="7"/>
  <c r="HY13" i="7" s="1"/>
  <c r="HZ13" i="7" s="1"/>
  <c r="IA13" i="7" s="1"/>
  <c r="IB13" i="7" s="1"/>
  <c r="IQ13" i="7" l="1"/>
  <c r="IC13" i="7"/>
  <c r="EK11" i="7"/>
  <c r="DY11" i="7"/>
  <c r="EL11" i="7" l="1"/>
  <c r="EM11" i="7" s="1"/>
  <c r="EN11" i="7" s="1"/>
  <c r="IR13" i="7"/>
  <c r="IS13" i="7" s="1"/>
  <c r="IT13" i="7" s="1"/>
  <c r="IU13" i="7" s="1"/>
  <c r="IV13" i="7" s="1"/>
  <c r="EP11" i="7" l="1"/>
  <c r="FC11" i="7" s="1"/>
  <c r="EQ11" i="7"/>
  <c r="FD11" i="7" s="1"/>
  <c r="M13" i="7"/>
  <c r="AE14" i="7" s="1"/>
  <c r="IW13" i="7"/>
  <c r="N13" i="7" s="1"/>
  <c r="Q13" i="7" s="1"/>
  <c r="AG14" i="7" s="1"/>
  <c r="EO11" i="7"/>
  <c r="ER11" i="7" l="1"/>
  <c r="AF14" i="7"/>
  <c r="AH14" i="7" s="1"/>
  <c r="AI14" i="7" s="1"/>
  <c r="AJ14" i="7" s="1"/>
  <c r="AY14" i="7" l="1"/>
  <c r="AK14" i="7"/>
  <c r="FE11" i="7"/>
  <c r="ES11" i="7"/>
  <c r="FF11" i="7" l="1"/>
  <c r="FG11" i="7" s="1"/>
  <c r="FH11" i="7" s="1"/>
  <c r="AZ14" i="7"/>
  <c r="BA14" i="7" s="1"/>
  <c r="BB14" i="7" s="1"/>
  <c r="BC14" i="7" s="1"/>
  <c r="BD14" i="7" s="1"/>
  <c r="FJ11" i="7" l="1"/>
  <c r="FW11" i="7" s="1"/>
  <c r="FK11" i="7"/>
  <c r="BS14" i="7"/>
  <c r="BE14" i="7"/>
  <c r="FX11" i="7"/>
  <c r="FI11" i="7"/>
  <c r="FL11" i="7" l="1"/>
  <c r="BT14" i="7"/>
  <c r="BU14" i="7" s="1"/>
  <c r="BV14" i="7" s="1"/>
  <c r="BW14" i="7" s="1"/>
  <c r="BX14" i="7" s="1"/>
  <c r="CM14" i="7" l="1"/>
  <c r="BY14" i="7"/>
  <c r="FY11" i="7"/>
  <c r="FM11" i="7"/>
  <c r="FZ11" i="7" l="1"/>
  <c r="GA11" i="7" s="1"/>
  <c r="GB11" i="7" s="1"/>
  <c r="CN14" i="7"/>
  <c r="CO14" i="7" s="1"/>
  <c r="CP14" i="7" s="1"/>
  <c r="CQ14" i="7" s="1"/>
  <c r="CR14" i="7" s="1"/>
  <c r="GD11" i="7" l="1"/>
  <c r="GQ11" i="7" s="1"/>
  <c r="GE11" i="7"/>
  <c r="GR11" i="7" s="1"/>
  <c r="DG14" i="7"/>
  <c r="CS14" i="7"/>
  <c r="GC11" i="7"/>
  <c r="GF11" i="7" l="1"/>
  <c r="DH14" i="7"/>
  <c r="DI14" i="7" s="1"/>
  <c r="DJ14" i="7" s="1"/>
  <c r="DK14" i="7" s="1"/>
  <c r="DL14" i="7" s="1"/>
  <c r="EA14" i="7" l="1"/>
  <c r="DM14" i="7"/>
  <c r="GS11" i="7"/>
  <c r="GG11" i="7"/>
  <c r="GT11" i="7" l="1"/>
  <c r="GU11" i="7" s="1"/>
  <c r="GV11" i="7" s="1"/>
  <c r="EB14" i="7"/>
  <c r="EC14" i="7" s="1"/>
  <c r="ED14" i="7" s="1"/>
  <c r="EE14" i="7" s="1"/>
  <c r="EF14" i="7" s="1"/>
  <c r="GX11" i="7" l="1"/>
  <c r="HK11" i="7" s="1"/>
  <c r="GY11" i="7"/>
  <c r="HL11" i="7" s="1"/>
  <c r="EU14" i="7"/>
  <c r="EG14" i="7"/>
  <c r="GW11" i="7"/>
  <c r="GZ11" i="7" l="1"/>
  <c r="EV14" i="7"/>
  <c r="EW14" i="7" s="1"/>
  <c r="EX14" i="7" s="1"/>
  <c r="EY14" i="7" s="1"/>
  <c r="EZ14" i="7" s="1"/>
  <c r="FO14" i="7" l="1"/>
  <c r="FA14" i="7"/>
  <c r="HM11" i="7"/>
  <c r="HA11" i="7"/>
  <c r="HN11" i="7" l="1"/>
  <c r="HO11" i="7" s="1"/>
  <c r="HP11" i="7" s="1"/>
  <c r="FP14" i="7"/>
  <c r="FQ14" i="7" s="1"/>
  <c r="FR14" i="7" s="1"/>
  <c r="FS14" i="7" s="1"/>
  <c r="FT14" i="7" s="1"/>
  <c r="HR11" i="7" l="1"/>
  <c r="IE11" i="7" s="1"/>
  <c r="HS11" i="7"/>
  <c r="IF11" i="7" s="1"/>
  <c r="GI14" i="7"/>
  <c r="FU14" i="7"/>
  <c r="HQ11" i="7"/>
  <c r="HT11" i="7" l="1"/>
  <c r="GJ14" i="7"/>
  <c r="GK14" i="7" s="1"/>
  <c r="GL14" i="7" s="1"/>
  <c r="GM14" i="7" s="1"/>
  <c r="GN14" i="7" s="1"/>
  <c r="HC14" i="7" l="1"/>
  <c r="GO14" i="7"/>
  <c r="IG11" i="7"/>
  <c r="HU11" i="7"/>
  <c r="IH11" i="7" l="1"/>
  <c r="II11" i="7" s="1"/>
  <c r="IJ11" i="7" s="1"/>
  <c r="HD14" i="7"/>
  <c r="HE14" i="7" s="1"/>
  <c r="HF14" i="7" s="1"/>
  <c r="HG14" i="7" s="1"/>
  <c r="HH14" i="7" s="1"/>
  <c r="IL11" i="7" l="1"/>
  <c r="I11" i="7" s="1"/>
  <c r="IM11" i="7"/>
  <c r="J11" i="7" s="1"/>
  <c r="T12" i="7" s="1"/>
  <c r="HW14" i="7"/>
  <c r="HI14" i="7"/>
  <c r="IK11" i="7"/>
  <c r="D11" i="7"/>
  <c r="G11" i="7" l="1"/>
  <c r="IN11" i="7"/>
  <c r="HX14" i="7"/>
  <c r="HY14" i="7" s="1"/>
  <c r="HZ14" i="7" s="1"/>
  <c r="IA14" i="7" s="1"/>
  <c r="IB14" i="7" s="1"/>
  <c r="IQ14" i="7" l="1"/>
  <c r="IC14" i="7"/>
  <c r="H11" i="7"/>
  <c r="U12" i="7" s="1"/>
  <c r="IO11" i="7"/>
  <c r="K11" i="7" l="1"/>
  <c r="E11" i="7"/>
  <c r="IR14" i="7"/>
  <c r="IS14" i="7" s="1"/>
  <c r="IT14" i="7" s="1"/>
  <c r="IU14" i="7" s="1"/>
  <c r="IV14" i="7" s="1"/>
  <c r="P11" i="7" l="1"/>
  <c r="W12" i="7" s="1"/>
  <c r="S12" i="7"/>
  <c r="M14" i="7"/>
  <c r="AE15" i="7" s="1"/>
  <c r="IW14" i="7"/>
  <c r="N14" i="7" s="1"/>
  <c r="Q14" i="7" s="1"/>
  <c r="AG15" i="7" s="1"/>
  <c r="V12" i="7" l="1"/>
  <c r="X12" i="7" s="1"/>
  <c r="AF15" i="7"/>
  <c r="AH15" i="7" s="1"/>
  <c r="AI15" i="7" s="1"/>
  <c r="AJ15" i="7" s="1"/>
  <c r="Z12" i="7" l="1"/>
  <c r="AM12" i="7" s="1"/>
  <c r="AA12" i="7"/>
  <c r="AN12" i="7" s="1"/>
  <c r="Y12" i="7"/>
  <c r="AB12" i="7" s="1"/>
  <c r="AO12" i="7" s="1"/>
  <c r="AY15" i="7"/>
  <c r="AK15" i="7"/>
  <c r="AC12" i="7" l="1"/>
  <c r="AP12" i="7"/>
  <c r="AQ12" i="7" s="1"/>
  <c r="AR12" i="7" s="1"/>
  <c r="AT12" i="7" s="1"/>
  <c r="BG12" i="7" s="1"/>
  <c r="AZ15" i="7"/>
  <c r="BA15" i="7" s="1"/>
  <c r="BB15" i="7" s="1"/>
  <c r="BC15" i="7" s="1"/>
  <c r="BD15" i="7" s="1"/>
  <c r="AU12" i="7" l="1"/>
  <c r="BH12" i="7" s="1"/>
  <c r="BS15" i="7"/>
  <c r="BE15" i="7"/>
  <c r="AS12" i="7"/>
  <c r="AV12" i="7" l="1"/>
  <c r="BT15" i="7"/>
  <c r="BU15" i="7" s="1"/>
  <c r="BV15" i="7" s="1"/>
  <c r="BW15" i="7" s="1"/>
  <c r="BX15" i="7" s="1"/>
  <c r="CM15" i="7" l="1"/>
  <c r="BY15" i="7"/>
  <c r="BI12" i="7"/>
  <c r="AW12" i="7"/>
  <c r="BJ12" i="7" l="1"/>
  <c r="BK12" i="7" s="1"/>
  <c r="BL12" i="7" s="1"/>
  <c r="CN15" i="7"/>
  <c r="CO15" i="7" s="1"/>
  <c r="CP15" i="7" s="1"/>
  <c r="CQ15" i="7" s="1"/>
  <c r="CR15" i="7" s="1"/>
  <c r="BN12" i="7" l="1"/>
  <c r="CA12" i="7" s="1"/>
  <c r="BO12" i="7"/>
  <c r="CB12" i="7" s="1"/>
  <c r="DG15" i="7"/>
  <c r="CS15" i="7"/>
  <c r="BM12" i="7"/>
  <c r="BP12" i="7" l="1"/>
  <c r="DH15" i="7"/>
  <c r="DI15" i="7" s="1"/>
  <c r="DJ15" i="7" s="1"/>
  <c r="DK15" i="7" s="1"/>
  <c r="DL15" i="7" s="1"/>
  <c r="EA15" i="7" l="1"/>
  <c r="DM15" i="7"/>
  <c r="CC12" i="7"/>
  <c r="BQ12" i="7"/>
  <c r="CD12" i="7" l="1"/>
  <c r="CE12" i="7" s="1"/>
  <c r="CF12" i="7" s="1"/>
  <c r="EB15" i="7"/>
  <c r="EC15" i="7" s="1"/>
  <c r="ED15" i="7" s="1"/>
  <c r="EE15" i="7" s="1"/>
  <c r="EF15" i="7" s="1"/>
  <c r="CH12" i="7" l="1"/>
  <c r="CU12" i="7" s="1"/>
  <c r="CI12" i="7"/>
  <c r="CV12" i="7" s="1"/>
  <c r="EU15" i="7"/>
  <c r="EG15" i="7"/>
  <c r="CG12" i="7"/>
  <c r="CJ12" i="7" l="1"/>
  <c r="EV15" i="7"/>
  <c r="EW15" i="7" s="1"/>
  <c r="EX15" i="7" s="1"/>
  <c r="EY15" i="7" s="1"/>
  <c r="EZ15" i="7" s="1"/>
  <c r="FO15" i="7" l="1"/>
  <c r="FA15" i="7"/>
  <c r="CW12" i="7"/>
  <c r="CK12" i="7"/>
  <c r="CX12" i="7" l="1"/>
  <c r="CY12" i="7" s="1"/>
  <c r="CZ12" i="7" s="1"/>
  <c r="FP15" i="7"/>
  <c r="FQ15" i="7" s="1"/>
  <c r="FR15" i="7" s="1"/>
  <c r="FS15" i="7" s="1"/>
  <c r="FT15" i="7" s="1"/>
  <c r="DB12" i="7" l="1"/>
  <c r="DO12" i="7" s="1"/>
  <c r="DC12" i="7"/>
  <c r="DP12" i="7" s="1"/>
  <c r="GI15" i="7"/>
  <c r="FU15" i="7"/>
  <c r="DA12" i="7"/>
  <c r="DD12" i="7" l="1"/>
  <c r="GJ15" i="7"/>
  <c r="GK15" i="7" s="1"/>
  <c r="GL15" i="7" s="1"/>
  <c r="GM15" i="7" s="1"/>
  <c r="GN15" i="7" s="1"/>
  <c r="HC15" i="7" l="1"/>
  <c r="GO15" i="7"/>
  <c r="DQ12" i="7"/>
  <c r="DE12" i="7"/>
  <c r="DR12" i="7" l="1"/>
  <c r="DS12" i="7" s="1"/>
  <c r="DT12" i="7" s="1"/>
  <c r="HD15" i="7"/>
  <c r="HE15" i="7" s="1"/>
  <c r="HF15" i="7" s="1"/>
  <c r="HG15" i="7" s="1"/>
  <c r="HH15" i="7" s="1"/>
  <c r="DV12" i="7" l="1"/>
  <c r="EI12" i="7" s="1"/>
  <c r="DW12" i="7"/>
  <c r="EJ12" i="7" s="1"/>
  <c r="HW15" i="7"/>
  <c r="HI15" i="7"/>
  <c r="DU12" i="7"/>
  <c r="DX12" i="7" l="1"/>
  <c r="HX15" i="7"/>
  <c r="HY15" i="7" s="1"/>
  <c r="HZ15" i="7" s="1"/>
  <c r="IA15" i="7" s="1"/>
  <c r="IB15" i="7" s="1"/>
  <c r="IQ15" i="7" l="1"/>
  <c r="IC15" i="7"/>
  <c r="EK12" i="7"/>
  <c r="DY12" i="7"/>
  <c r="EL12" i="7" l="1"/>
  <c r="EM12" i="7" s="1"/>
  <c r="EN12" i="7" s="1"/>
  <c r="IR15" i="7"/>
  <c r="IS15" i="7" s="1"/>
  <c r="IT15" i="7" s="1"/>
  <c r="IU15" i="7" s="1"/>
  <c r="IV15" i="7" s="1"/>
  <c r="EP12" i="7" l="1"/>
  <c r="FC12" i="7" s="1"/>
  <c r="EQ12" i="7"/>
  <c r="FD12" i="7" s="1"/>
  <c r="M15" i="7"/>
  <c r="AE16" i="7" s="1"/>
  <c r="IW15" i="7"/>
  <c r="N15" i="7" s="1"/>
  <c r="Q15" i="7" s="1"/>
  <c r="AG16" i="7" s="1"/>
  <c r="EO12" i="7"/>
  <c r="ER12" i="7" l="1"/>
  <c r="AF16" i="7"/>
  <c r="AH16" i="7" s="1"/>
  <c r="AI16" i="7" s="1"/>
  <c r="AJ16" i="7" s="1"/>
  <c r="AY16" i="7" l="1"/>
  <c r="AK16" i="7"/>
  <c r="FE12" i="7"/>
  <c r="ES12" i="7"/>
  <c r="FF12" i="7" l="1"/>
  <c r="FG12" i="7" s="1"/>
  <c r="FH12" i="7" s="1"/>
  <c r="AZ16" i="7"/>
  <c r="BA16" i="7" s="1"/>
  <c r="BB16" i="7" s="1"/>
  <c r="BC16" i="7" s="1"/>
  <c r="BD16" i="7" s="1"/>
  <c r="FJ12" i="7" l="1"/>
  <c r="FW12" i="7" s="1"/>
  <c r="FK12" i="7"/>
  <c r="FX12" i="7" s="1"/>
  <c r="BS16" i="7"/>
  <c r="BE16" i="7"/>
  <c r="FI12" i="7"/>
  <c r="FL12" i="7" l="1"/>
  <c r="BT16" i="7"/>
  <c r="BU16" i="7" s="1"/>
  <c r="BV16" i="7" s="1"/>
  <c r="BW16" i="7" s="1"/>
  <c r="BX16" i="7" s="1"/>
  <c r="CM16" i="7" l="1"/>
  <c r="BY16" i="7"/>
  <c r="FY12" i="7"/>
  <c r="FM12" i="7"/>
  <c r="FZ12" i="7" l="1"/>
  <c r="GA12" i="7" s="1"/>
  <c r="GB12" i="7" s="1"/>
  <c r="CN16" i="7"/>
  <c r="CO16" i="7" s="1"/>
  <c r="CP16" i="7" s="1"/>
  <c r="CQ16" i="7" s="1"/>
  <c r="CR16" i="7" s="1"/>
  <c r="GD12" i="7" l="1"/>
  <c r="GQ12" i="7" s="1"/>
  <c r="GE12" i="7"/>
  <c r="GR12" i="7" s="1"/>
  <c r="DG16" i="7"/>
  <c r="CS16" i="7"/>
  <c r="GC12" i="7"/>
  <c r="GF12" i="7" l="1"/>
  <c r="DH16" i="7"/>
  <c r="DI16" i="7" s="1"/>
  <c r="DJ16" i="7" s="1"/>
  <c r="DK16" i="7" s="1"/>
  <c r="DL16" i="7" s="1"/>
  <c r="EA16" i="7" l="1"/>
  <c r="DM16" i="7"/>
  <c r="GS12" i="7"/>
  <c r="GG12" i="7"/>
  <c r="GT12" i="7" l="1"/>
  <c r="GU12" i="7" s="1"/>
  <c r="GV12" i="7" s="1"/>
  <c r="EB16" i="7"/>
  <c r="EC16" i="7" s="1"/>
  <c r="ED16" i="7" s="1"/>
  <c r="EE16" i="7" s="1"/>
  <c r="EF16" i="7" s="1"/>
  <c r="GX12" i="7" l="1"/>
  <c r="HK12" i="7" s="1"/>
  <c r="GY12" i="7"/>
  <c r="HL12" i="7" s="1"/>
  <c r="EU16" i="7"/>
  <c r="EG16" i="7"/>
  <c r="GW12" i="7"/>
  <c r="GZ12" i="7" l="1"/>
  <c r="EV16" i="7"/>
  <c r="EW16" i="7" s="1"/>
  <c r="EX16" i="7" s="1"/>
  <c r="EY16" i="7" s="1"/>
  <c r="EZ16" i="7" s="1"/>
  <c r="FO16" i="7" l="1"/>
  <c r="FA16" i="7"/>
  <c r="HM12" i="7"/>
  <c r="HA12" i="7"/>
  <c r="HN12" i="7" l="1"/>
  <c r="HO12" i="7" s="1"/>
  <c r="HP12" i="7" s="1"/>
  <c r="FP16" i="7"/>
  <c r="FQ16" i="7" s="1"/>
  <c r="FR16" i="7" s="1"/>
  <c r="FS16" i="7" s="1"/>
  <c r="FT16" i="7" s="1"/>
  <c r="HR12" i="7" l="1"/>
  <c r="IE12" i="7" s="1"/>
  <c r="HS12" i="7"/>
  <c r="IF12" i="7" s="1"/>
  <c r="GI16" i="7"/>
  <c r="FU16" i="7"/>
  <c r="HQ12" i="7"/>
  <c r="HT12" i="7" l="1"/>
  <c r="GJ16" i="7"/>
  <c r="GK16" i="7" s="1"/>
  <c r="GL16" i="7" s="1"/>
  <c r="GM16" i="7" s="1"/>
  <c r="GN16" i="7" s="1"/>
  <c r="HC16" i="7" l="1"/>
  <c r="GO16" i="7"/>
  <c r="IG12" i="7"/>
  <c r="HU12" i="7"/>
  <c r="IH12" i="7" l="1"/>
  <c r="II12" i="7" s="1"/>
  <c r="IJ12" i="7" s="1"/>
  <c r="HD16" i="7"/>
  <c r="HE16" i="7" s="1"/>
  <c r="HF16" i="7" s="1"/>
  <c r="HG16" i="7" s="1"/>
  <c r="HH16" i="7" s="1"/>
  <c r="IL12" i="7" l="1"/>
  <c r="I12" i="7" s="1"/>
  <c r="IM12" i="7"/>
  <c r="J12" i="7" s="1"/>
  <c r="T13" i="7" s="1"/>
  <c r="HW16" i="7"/>
  <c r="HI16" i="7"/>
  <c r="IK12" i="7"/>
  <c r="D12" i="7"/>
  <c r="G12" i="7" l="1"/>
  <c r="IN12" i="7"/>
  <c r="HX16" i="7"/>
  <c r="HY16" i="7" s="1"/>
  <c r="HZ16" i="7" s="1"/>
  <c r="IA16" i="7" s="1"/>
  <c r="IB16" i="7" s="1"/>
  <c r="IQ16" i="7" l="1"/>
  <c r="IC16" i="7"/>
  <c r="H12" i="7"/>
  <c r="U13" i="7" s="1"/>
  <c r="IO12" i="7"/>
  <c r="K12" i="7" l="1"/>
  <c r="E12" i="7"/>
  <c r="IR16" i="7"/>
  <c r="IS16" i="7" s="1"/>
  <c r="IT16" i="7" s="1"/>
  <c r="IU16" i="7" s="1"/>
  <c r="IV16" i="7" s="1"/>
  <c r="P12" i="7" l="1"/>
  <c r="W13" i="7" s="1"/>
  <c r="S13" i="7"/>
  <c r="M16" i="7"/>
  <c r="AE17" i="7" s="1"/>
  <c r="IW16" i="7"/>
  <c r="N16" i="7" s="1"/>
  <c r="Q16" i="7" s="1"/>
  <c r="AG17" i="7" s="1"/>
  <c r="V13" i="7" l="1"/>
  <c r="X13" i="7" s="1"/>
  <c r="AF17" i="7"/>
  <c r="AH17" i="7" s="1"/>
  <c r="AI17" i="7" s="1"/>
  <c r="AJ17" i="7" s="1"/>
  <c r="Z13" i="7" l="1"/>
  <c r="AM13" i="7" s="1"/>
  <c r="AA13" i="7"/>
  <c r="AN13" i="7" s="1"/>
  <c r="Y13" i="7"/>
  <c r="AB13" i="7" s="1"/>
  <c r="AY17" i="7"/>
  <c r="AK17" i="7"/>
  <c r="AO13" i="7" l="1"/>
  <c r="AC13" i="7"/>
  <c r="AZ17" i="7"/>
  <c r="BA17" i="7" s="1"/>
  <c r="BB17" i="7" s="1"/>
  <c r="BC17" i="7" s="1"/>
  <c r="BD17" i="7" s="1"/>
  <c r="BS17" i="7" l="1"/>
  <c r="BE17" i="7"/>
  <c r="AP13" i="7"/>
  <c r="AQ13" i="7" s="1"/>
  <c r="AR13" i="7" s="1"/>
  <c r="AT13" i="7" l="1"/>
  <c r="BG13" i="7" s="1"/>
  <c r="AU13" i="7"/>
  <c r="BH13" i="7" s="1"/>
  <c r="AS13" i="7"/>
  <c r="BT17" i="7"/>
  <c r="BU17" i="7" s="1"/>
  <c r="BV17" i="7" s="1"/>
  <c r="BW17" i="7" s="1"/>
  <c r="BX17" i="7" s="1"/>
  <c r="CM17" i="7" l="1"/>
  <c r="BY17" i="7"/>
  <c r="AV13" i="7"/>
  <c r="BI13" i="7" l="1"/>
  <c r="AW13" i="7"/>
  <c r="CN17" i="7"/>
  <c r="CO17" i="7" s="1"/>
  <c r="CP17" i="7" s="1"/>
  <c r="CQ17" i="7" s="1"/>
  <c r="CR17" i="7" s="1"/>
  <c r="DG17" i="7" l="1"/>
  <c r="CS17" i="7"/>
  <c r="BJ13" i="7"/>
  <c r="BK13" i="7" s="1"/>
  <c r="BL13" i="7" s="1"/>
  <c r="BN13" i="7" l="1"/>
  <c r="CA13" i="7" s="1"/>
  <c r="BO13" i="7"/>
  <c r="CB13" i="7" s="1"/>
  <c r="BM13" i="7"/>
  <c r="DH17" i="7"/>
  <c r="DI17" i="7" s="1"/>
  <c r="DJ17" i="7" s="1"/>
  <c r="DK17" i="7" s="1"/>
  <c r="DL17" i="7" s="1"/>
  <c r="EA17" i="7" l="1"/>
  <c r="DM17" i="7"/>
  <c r="BP13" i="7"/>
  <c r="CC13" i="7" l="1"/>
  <c r="BQ13" i="7"/>
  <c r="EB17" i="7"/>
  <c r="EC17" i="7" s="1"/>
  <c r="ED17" i="7" s="1"/>
  <c r="EE17" i="7" s="1"/>
  <c r="EF17" i="7" s="1"/>
  <c r="EU17" i="7" l="1"/>
  <c r="EG17" i="7"/>
  <c r="CD13" i="7"/>
  <c r="CE13" i="7" s="1"/>
  <c r="CF13" i="7" s="1"/>
  <c r="CH13" i="7" l="1"/>
  <c r="CU13" i="7" s="1"/>
  <c r="CI13" i="7"/>
  <c r="CV13" i="7" s="1"/>
  <c r="CG13" i="7"/>
  <c r="EV17" i="7"/>
  <c r="EW17" i="7" s="1"/>
  <c r="EX17" i="7" s="1"/>
  <c r="EY17" i="7" s="1"/>
  <c r="EZ17" i="7" s="1"/>
  <c r="FO17" i="7" l="1"/>
  <c r="FA17" i="7"/>
  <c r="CJ13" i="7"/>
  <c r="CW13" i="7" l="1"/>
  <c r="CK13" i="7"/>
  <c r="FP17" i="7"/>
  <c r="FQ17" i="7" s="1"/>
  <c r="FR17" i="7" s="1"/>
  <c r="FS17" i="7" s="1"/>
  <c r="FT17" i="7" s="1"/>
  <c r="GI17" i="7" l="1"/>
  <c r="FU17" i="7"/>
  <c r="CX13" i="7"/>
  <c r="CY13" i="7" s="1"/>
  <c r="CZ13" i="7" s="1"/>
  <c r="DB13" i="7" l="1"/>
  <c r="DO13" i="7" s="1"/>
  <c r="DC13" i="7"/>
  <c r="DP13" i="7" s="1"/>
  <c r="DA13" i="7"/>
  <c r="GJ17" i="7"/>
  <c r="GK17" i="7" s="1"/>
  <c r="GL17" i="7" s="1"/>
  <c r="GM17" i="7" s="1"/>
  <c r="GN17" i="7" s="1"/>
  <c r="HC17" i="7" l="1"/>
  <c r="GO17" i="7"/>
  <c r="DD13" i="7"/>
  <c r="DQ13" i="7" l="1"/>
  <c r="DE13" i="7"/>
  <c r="HD17" i="7"/>
  <c r="HE17" i="7" s="1"/>
  <c r="HF17" i="7" s="1"/>
  <c r="HG17" i="7" s="1"/>
  <c r="HH17" i="7" s="1"/>
  <c r="HW17" i="7" l="1"/>
  <c r="HI17" i="7"/>
  <c r="DR13" i="7"/>
  <c r="DS13" i="7" s="1"/>
  <c r="DT13" i="7" s="1"/>
  <c r="DV13" i="7" l="1"/>
  <c r="EI13" i="7" s="1"/>
  <c r="DW13" i="7"/>
  <c r="EJ13" i="7" s="1"/>
  <c r="DU13" i="7"/>
  <c r="HX17" i="7"/>
  <c r="HY17" i="7" s="1"/>
  <c r="HZ17" i="7" s="1"/>
  <c r="IA17" i="7" s="1"/>
  <c r="IB17" i="7" s="1"/>
  <c r="IQ17" i="7" l="1"/>
  <c r="IC17" i="7"/>
  <c r="DX13" i="7"/>
  <c r="EK13" i="7" l="1"/>
  <c r="DY13" i="7"/>
  <c r="IR17" i="7"/>
  <c r="IS17" i="7" s="1"/>
  <c r="IT17" i="7" s="1"/>
  <c r="IU17" i="7" s="1"/>
  <c r="IV17" i="7" s="1"/>
  <c r="M17" i="7" l="1"/>
  <c r="AE18" i="7" s="1"/>
  <c r="IW17" i="7"/>
  <c r="N17" i="7" s="1"/>
  <c r="Q17" i="7" s="1"/>
  <c r="AG18" i="7" s="1"/>
  <c r="EL13" i="7"/>
  <c r="EM13" i="7" s="1"/>
  <c r="EN13" i="7" s="1"/>
  <c r="EP13" i="7" l="1"/>
  <c r="FC13" i="7" s="1"/>
  <c r="EQ13" i="7"/>
  <c r="FD13" i="7" s="1"/>
  <c r="EO13" i="7"/>
  <c r="AF18" i="7"/>
  <c r="AH18" i="7" s="1"/>
  <c r="AI18" i="7" s="1"/>
  <c r="AJ18" i="7" s="1"/>
  <c r="AY18" i="7" l="1"/>
  <c r="AK18" i="7"/>
  <c r="ER13" i="7"/>
  <c r="FE13" i="7" l="1"/>
  <c r="ES13" i="7"/>
  <c r="AZ18" i="7"/>
  <c r="BA18" i="7" s="1"/>
  <c r="BB18" i="7" s="1"/>
  <c r="BC18" i="7" s="1"/>
  <c r="BD18" i="7" s="1"/>
  <c r="BS18" i="7" l="1"/>
  <c r="BE18" i="7"/>
  <c r="FF13" i="7"/>
  <c r="FG13" i="7" s="1"/>
  <c r="FH13" i="7" s="1"/>
  <c r="FJ13" i="7" l="1"/>
  <c r="FW13" i="7" s="1"/>
  <c r="FK13" i="7"/>
  <c r="FX13" i="7" s="1"/>
  <c r="FI13" i="7"/>
  <c r="BT18" i="7"/>
  <c r="BU18" i="7" s="1"/>
  <c r="BV18" i="7" s="1"/>
  <c r="BW18" i="7" s="1"/>
  <c r="BX18" i="7" s="1"/>
  <c r="CM18" i="7" l="1"/>
  <c r="BY18" i="7"/>
  <c r="FL13" i="7"/>
  <c r="FY13" i="7" l="1"/>
  <c r="FM13" i="7"/>
  <c r="CN18" i="7"/>
  <c r="CO18" i="7" s="1"/>
  <c r="CP18" i="7" s="1"/>
  <c r="CQ18" i="7" s="1"/>
  <c r="CR18" i="7" s="1"/>
  <c r="DG18" i="7" l="1"/>
  <c r="CS18" i="7"/>
  <c r="FZ13" i="7"/>
  <c r="GA13" i="7" s="1"/>
  <c r="GB13" i="7" s="1"/>
  <c r="GD13" i="7" l="1"/>
  <c r="GQ13" i="7" s="1"/>
  <c r="GE13" i="7"/>
  <c r="GR13" i="7" s="1"/>
  <c r="GC13" i="7"/>
  <c r="DH18" i="7"/>
  <c r="DI18" i="7" s="1"/>
  <c r="DJ18" i="7" s="1"/>
  <c r="DK18" i="7" s="1"/>
  <c r="DL18" i="7" s="1"/>
  <c r="EA18" i="7" l="1"/>
  <c r="DM18" i="7"/>
  <c r="GF13" i="7"/>
  <c r="GS13" i="7" l="1"/>
  <c r="GG13" i="7"/>
  <c r="EB18" i="7"/>
  <c r="EC18" i="7" s="1"/>
  <c r="ED18" i="7" s="1"/>
  <c r="EE18" i="7" s="1"/>
  <c r="EF18" i="7" s="1"/>
  <c r="EU18" i="7" l="1"/>
  <c r="EG18" i="7"/>
  <c r="GT13" i="7"/>
  <c r="GU13" i="7" s="1"/>
  <c r="GV13" i="7" s="1"/>
  <c r="GX13" i="7" l="1"/>
  <c r="HK13" i="7" s="1"/>
  <c r="GY13" i="7"/>
  <c r="HL13" i="7" s="1"/>
  <c r="GW13" i="7"/>
  <c r="EV18" i="7"/>
  <c r="EW18" i="7" s="1"/>
  <c r="EX18" i="7" s="1"/>
  <c r="EY18" i="7" s="1"/>
  <c r="EZ18" i="7" s="1"/>
  <c r="FO18" i="7" l="1"/>
  <c r="FA18" i="7"/>
  <c r="GZ13" i="7"/>
  <c r="HM13" i="7" l="1"/>
  <c r="HA13" i="7"/>
  <c r="FP18" i="7"/>
  <c r="FQ18" i="7" s="1"/>
  <c r="FR18" i="7" s="1"/>
  <c r="FS18" i="7" s="1"/>
  <c r="FT18" i="7" s="1"/>
  <c r="GI18" i="7" l="1"/>
  <c r="FU18" i="7"/>
  <c r="HN13" i="7"/>
  <c r="HO13" i="7" s="1"/>
  <c r="HP13" i="7" s="1"/>
  <c r="HR13" i="7" l="1"/>
  <c r="IE13" i="7" s="1"/>
  <c r="HS13" i="7"/>
  <c r="IF13" i="7" s="1"/>
  <c r="HQ13" i="7"/>
  <c r="GJ18" i="7"/>
  <c r="GK18" i="7" s="1"/>
  <c r="GL18" i="7" s="1"/>
  <c r="GM18" i="7" s="1"/>
  <c r="GN18" i="7" s="1"/>
  <c r="HC18" i="7" l="1"/>
  <c r="GO18" i="7"/>
  <c r="HT13" i="7"/>
  <c r="IG13" i="7" l="1"/>
  <c r="HU13" i="7"/>
  <c r="HD18" i="7"/>
  <c r="HE18" i="7" s="1"/>
  <c r="HF18" i="7" s="1"/>
  <c r="HG18" i="7" s="1"/>
  <c r="HH18" i="7" s="1"/>
  <c r="HW18" i="7" l="1"/>
  <c r="HI18" i="7"/>
  <c r="IH13" i="7"/>
  <c r="II13" i="7" s="1"/>
  <c r="IJ13" i="7" s="1"/>
  <c r="IL13" i="7" l="1"/>
  <c r="I13" i="7" s="1"/>
  <c r="IM13" i="7"/>
  <c r="J13" i="7" s="1"/>
  <c r="T14" i="7" s="1"/>
  <c r="IK13" i="7"/>
  <c r="D13" i="7"/>
  <c r="HX18" i="7"/>
  <c r="HY18" i="7" s="1"/>
  <c r="HZ18" i="7" s="1"/>
  <c r="IA18" i="7" s="1"/>
  <c r="IB18" i="7" s="1"/>
  <c r="IQ18" i="7" l="1"/>
  <c r="IC18" i="7"/>
  <c r="G13" i="7"/>
  <c r="IN13" i="7"/>
  <c r="H13" i="7" l="1"/>
  <c r="U14" i="7" s="1"/>
  <c r="IO13" i="7"/>
  <c r="IR18" i="7"/>
  <c r="IS18" i="7" s="1"/>
  <c r="IT18" i="7" s="1"/>
  <c r="IU18" i="7" s="1"/>
  <c r="IV18" i="7" s="1"/>
  <c r="M18" i="7" l="1"/>
  <c r="AE19" i="7" s="1"/>
  <c r="IW18" i="7"/>
  <c r="N18" i="7" s="1"/>
  <c r="Q18" i="7" s="1"/>
  <c r="AG19" i="7" s="1"/>
  <c r="K13" i="7"/>
  <c r="E13" i="7"/>
  <c r="P13" i="7" l="1"/>
  <c r="W14" i="7" s="1"/>
  <c r="S14" i="7"/>
  <c r="AF19" i="7"/>
  <c r="AH19" i="7" s="1"/>
  <c r="AI19" i="7" s="1"/>
  <c r="AJ19" i="7" s="1"/>
  <c r="V14" i="7" l="1"/>
  <c r="X14" i="7" s="1"/>
  <c r="AY19" i="7"/>
  <c r="AK19" i="7"/>
  <c r="Z14" i="7" l="1"/>
  <c r="AM14" i="7" s="1"/>
  <c r="AA14" i="7"/>
  <c r="AN14" i="7" s="1"/>
  <c r="Y14" i="7"/>
  <c r="AB14" i="7" s="1"/>
  <c r="AZ19" i="7"/>
  <c r="BA19" i="7" s="1"/>
  <c r="BB19" i="7" s="1"/>
  <c r="BC19" i="7" s="1"/>
  <c r="BD19" i="7" s="1"/>
  <c r="BS19" i="7" l="1"/>
  <c r="BE19" i="7"/>
  <c r="AO14" i="7"/>
  <c r="AC14" i="7"/>
  <c r="AP14" i="7" l="1"/>
  <c r="AQ14" i="7" s="1"/>
  <c r="AR14" i="7" s="1"/>
  <c r="BT19" i="7"/>
  <c r="BU19" i="7" s="1"/>
  <c r="BV19" i="7" s="1"/>
  <c r="BW19" i="7" s="1"/>
  <c r="BX19" i="7" s="1"/>
  <c r="AT14" i="7" l="1"/>
  <c r="BG14" i="7" s="1"/>
  <c r="AU14" i="7"/>
  <c r="BH14" i="7" s="1"/>
  <c r="CM19" i="7"/>
  <c r="BY19" i="7"/>
  <c r="AS14" i="7"/>
  <c r="AV14" i="7" l="1"/>
  <c r="CN19" i="7"/>
  <c r="CO19" i="7" s="1"/>
  <c r="CP19" i="7" s="1"/>
  <c r="CQ19" i="7" s="1"/>
  <c r="CR19" i="7" s="1"/>
  <c r="DG19" i="7" l="1"/>
  <c r="CS19" i="7"/>
  <c r="BI14" i="7"/>
  <c r="AW14" i="7"/>
  <c r="BJ14" i="7" l="1"/>
  <c r="BK14" i="7" s="1"/>
  <c r="BL14" i="7" s="1"/>
  <c r="DH19" i="7"/>
  <c r="DI19" i="7" s="1"/>
  <c r="DJ19" i="7" s="1"/>
  <c r="DK19" i="7" s="1"/>
  <c r="DL19" i="7" s="1"/>
  <c r="BN14" i="7" l="1"/>
  <c r="CA14" i="7" s="1"/>
  <c r="BO14" i="7"/>
  <c r="CB14" i="7" s="1"/>
  <c r="EA19" i="7"/>
  <c r="DM19" i="7"/>
  <c r="BM14" i="7"/>
  <c r="BP14" i="7" l="1"/>
  <c r="EB19" i="7"/>
  <c r="EC19" i="7" s="1"/>
  <c r="ED19" i="7" s="1"/>
  <c r="EE19" i="7" s="1"/>
  <c r="EF19" i="7" s="1"/>
  <c r="EU19" i="7" l="1"/>
  <c r="EG19" i="7"/>
  <c r="CC14" i="7"/>
  <c r="BQ14" i="7"/>
  <c r="CD14" i="7" l="1"/>
  <c r="CE14" i="7" s="1"/>
  <c r="CF14" i="7" s="1"/>
  <c r="EV19" i="7"/>
  <c r="EW19" i="7" s="1"/>
  <c r="EX19" i="7" s="1"/>
  <c r="EY19" i="7" s="1"/>
  <c r="EZ19" i="7" s="1"/>
  <c r="CH14" i="7" l="1"/>
  <c r="CU14" i="7" s="1"/>
  <c r="CI14" i="7"/>
  <c r="CV14" i="7" s="1"/>
  <c r="FO19" i="7"/>
  <c r="FA19" i="7"/>
  <c r="CG14" i="7"/>
  <c r="CJ14" i="7" l="1"/>
  <c r="FP19" i="7"/>
  <c r="FQ19" i="7" s="1"/>
  <c r="FR19" i="7" s="1"/>
  <c r="FS19" i="7" s="1"/>
  <c r="FT19" i="7" s="1"/>
  <c r="GI19" i="7" l="1"/>
  <c r="FU19" i="7"/>
  <c r="CW14" i="7"/>
  <c r="CK14" i="7"/>
  <c r="CX14" i="7" l="1"/>
  <c r="CY14" i="7" s="1"/>
  <c r="CZ14" i="7" s="1"/>
  <c r="GJ19" i="7"/>
  <c r="GK19" i="7" s="1"/>
  <c r="GL19" i="7" s="1"/>
  <c r="GM19" i="7" s="1"/>
  <c r="GN19" i="7" s="1"/>
  <c r="DB14" i="7" l="1"/>
  <c r="DO14" i="7" s="1"/>
  <c r="DC14" i="7"/>
  <c r="DP14" i="7" s="1"/>
  <c r="HC19" i="7"/>
  <c r="GO19" i="7"/>
  <c r="DA14" i="7"/>
  <c r="DD14" i="7" l="1"/>
  <c r="HD19" i="7"/>
  <c r="HE19" i="7" s="1"/>
  <c r="HF19" i="7" s="1"/>
  <c r="HG19" i="7" s="1"/>
  <c r="HH19" i="7" s="1"/>
  <c r="HW19" i="7" l="1"/>
  <c r="HI19" i="7"/>
  <c r="DQ14" i="7"/>
  <c r="DE14" i="7"/>
  <c r="DR14" i="7" l="1"/>
  <c r="DS14" i="7" s="1"/>
  <c r="DT14" i="7" s="1"/>
  <c r="HX19" i="7"/>
  <c r="HY19" i="7" s="1"/>
  <c r="HZ19" i="7" s="1"/>
  <c r="IA19" i="7" s="1"/>
  <c r="IB19" i="7" s="1"/>
  <c r="DV14" i="7" l="1"/>
  <c r="EI14" i="7" s="1"/>
  <c r="DW14" i="7"/>
  <c r="EJ14" i="7" s="1"/>
  <c r="IQ19" i="7"/>
  <c r="IC19" i="7"/>
  <c r="DU14" i="7"/>
  <c r="DX14" i="7" l="1"/>
  <c r="IR19" i="7"/>
  <c r="IS19" i="7" s="1"/>
  <c r="IT19" i="7" s="1"/>
  <c r="IU19" i="7" s="1"/>
  <c r="IV19" i="7" s="1"/>
  <c r="M19" i="7" l="1"/>
  <c r="AE20" i="7" s="1"/>
  <c r="IW19" i="7"/>
  <c r="N19" i="7" s="1"/>
  <c r="Q19" i="7" s="1"/>
  <c r="AG20" i="7" s="1"/>
  <c r="EK14" i="7"/>
  <c r="DY14" i="7"/>
  <c r="EL14" i="7" l="1"/>
  <c r="EM14" i="7" s="1"/>
  <c r="EN14" i="7" s="1"/>
  <c r="AF20" i="7"/>
  <c r="AH20" i="7" s="1"/>
  <c r="AI20" i="7" s="1"/>
  <c r="AJ20" i="7" s="1"/>
  <c r="EP14" i="7" l="1"/>
  <c r="FC14" i="7" s="1"/>
  <c r="EQ14" i="7"/>
  <c r="FD14" i="7" s="1"/>
  <c r="AY20" i="7"/>
  <c r="AK20" i="7"/>
  <c r="EO14" i="7"/>
  <c r="ER14" i="7" l="1"/>
  <c r="AZ20" i="7"/>
  <c r="BA20" i="7" s="1"/>
  <c r="BB20" i="7" s="1"/>
  <c r="BC20" i="7" s="1"/>
  <c r="BD20" i="7" s="1"/>
  <c r="BS20" i="7" l="1"/>
  <c r="BE20" i="7"/>
  <c r="FE14" i="7"/>
  <c r="ES14" i="7"/>
  <c r="FF14" i="7" l="1"/>
  <c r="FG14" i="7" s="1"/>
  <c r="FH14" i="7" s="1"/>
  <c r="BT20" i="7"/>
  <c r="BU20" i="7" s="1"/>
  <c r="BV20" i="7" s="1"/>
  <c r="BW20" i="7" s="1"/>
  <c r="BX20" i="7" s="1"/>
  <c r="FJ14" i="7" l="1"/>
  <c r="FW14" i="7" s="1"/>
  <c r="FK14" i="7"/>
  <c r="FX14" i="7" s="1"/>
  <c r="CM20" i="7"/>
  <c r="BY20" i="7"/>
  <c r="FI14" i="7"/>
  <c r="FL14" i="7" l="1"/>
  <c r="CN20" i="7"/>
  <c r="CO20" i="7" s="1"/>
  <c r="CP20" i="7" s="1"/>
  <c r="CQ20" i="7" s="1"/>
  <c r="CR20" i="7" s="1"/>
  <c r="DG20" i="7" l="1"/>
  <c r="CS20" i="7"/>
  <c r="FY14" i="7"/>
  <c r="FM14" i="7"/>
  <c r="FZ14" i="7" l="1"/>
  <c r="GA14" i="7" s="1"/>
  <c r="GB14" i="7" s="1"/>
  <c r="DH20" i="7"/>
  <c r="DI20" i="7" s="1"/>
  <c r="DJ20" i="7" s="1"/>
  <c r="DK20" i="7" s="1"/>
  <c r="DL20" i="7" s="1"/>
  <c r="GD14" i="7" l="1"/>
  <c r="GQ14" i="7" s="1"/>
  <c r="GE14" i="7"/>
  <c r="GR14" i="7" s="1"/>
  <c r="EA20" i="7"/>
  <c r="DM20" i="7"/>
  <c r="GC14" i="7"/>
  <c r="GF14" i="7" l="1"/>
  <c r="EB20" i="7"/>
  <c r="EC20" i="7" s="1"/>
  <c r="ED20" i="7" s="1"/>
  <c r="EE20" i="7" s="1"/>
  <c r="EF20" i="7" s="1"/>
  <c r="EU20" i="7" l="1"/>
  <c r="EG20" i="7"/>
  <c r="GS14" i="7"/>
  <c r="GG14" i="7"/>
  <c r="GT14" i="7" l="1"/>
  <c r="GU14" i="7" s="1"/>
  <c r="GV14" i="7" s="1"/>
  <c r="EV20" i="7"/>
  <c r="EW20" i="7" s="1"/>
  <c r="EX20" i="7" s="1"/>
  <c r="EY20" i="7" s="1"/>
  <c r="EZ20" i="7" s="1"/>
  <c r="GX14" i="7" l="1"/>
  <c r="HK14" i="7" s="1"/>
  <c r="GY14" i="7"/>
  <c r="HL14" i="7" s="1"/>
  <c r="FO20" i="7"/>
  <c r="FA20" i="7"/>
  <c r="GW14" i="7"/>
  <c r="GZ14" i="7" l="1"/>
  <c r="FP20" i="7"/>
  <c r="FQ20" i="7" s="1"/>
  <c r="FR20" i="7" s="1"/>
  <c r="FS20" i="7" s="1"/>
  <c r="FT20" i="7" s="1"/>
  <c r="GI20" i="7" l="1"/>
  <c r="FU20" i="7"/>
  <c r="HM14" i="7"/>
  <c r="HA14" i="7"/>
  <c r="HN14" i="7" l="1"/>
  <c r="HO14" i="7" s="1"/>
  <c r="HP14" i="7" s="1"/>
  <c r="GJ20" i="7"/>
  <c r="GK20" i="7" s="1"/>
  <c r="GL20" i="7" s="1"/>
  <c r="GM20" i="7" s="1"/>
  <c r="GN20" i="7" s="1"/>
  <c r="HR14" i="7" l="1"/>
  <c r="IE14" i="7" s="1"/>
  <c r="HS14" i="7"/>
  <c r="IF14" i="7" s="1"/>
  <c r="HC20" i="7"/>
  <c r="GO20" i="7"/>
  <c r="HQ14" i="7"/>
  <c r="HT14" i="7" l="1"/>
  <c r="HD20" i="7"/>
  <c r="HE20" i="7" s="1"/>
  <c r="HF20" i="7" s="1"/>
  <c r="HG20" i="7" s="1"/>
  <c r="HH20" i="7" s="1"/>
  <c r="HW20" i="7" l="1"/>
  <c r="HI20" i="7"/>
  <c r="IG14" i="7"/>
  <c r="HU14" i="7"/>
  <c r="IH14" i="7" l="1"/>
  <c r="II14" i="7" s="1"/>
  <c r="IJ14" i="7" s="1"/>
  <c r="HX20" i="7"/>
  <c r="HY20" i="7" s="1"/>
  <c r="HZ20" i="7" s="1"/>
  <c r="IA20" i="7" s="1"/>
  <c r="IB20" i="7" s="1"/>
  <c r="IL14" i="7" l="1"/>
  <c r="I14" i="7" s="1"/>
  <c r="IM14" i="7"/>
  <c r="J14" i="7" s="1"/>
  <c r="T15" i="7" s="1"/>
  <c r="IQ20" i="7"/>
  <c r="IC20" i="7"/>
  <c r="IK14" i="7"/>
  <c r="D14" i="7"/>
  <c r="G14" i="7" l="1"/>
  <c r="IN14" i="7"/>
  <c r="IR20" i="7"/>
  <c r="IS20" i="7" s="1"/>
  <c r="IT20" i="7" s="1"/>
  <c r="IU20" i="7" s="1"/>
  <c r="IV20" i="7" s="1"/>
  <c r="M20" i="7" l="1"/>
  <c r="AE21" i="7" s="1"/>
  <c r="IW20" i="7"/>
  <c r="N20" i="7" s="1"/>
  <c r="Q20" i="7" s="1"/>
  <c r="AG21" i="7" s="1"/>
  <c r="H14" i="7"/>
  <c r="U15" i="7" s="1"/>
  <c r="IO14" i="7"/>
  <c r="E14" i="7" l="1"/>
  <c r="K14" i="7"/>
  <c r="AF21" i="7"/>
  <c r="AH21" i="7" s="1"/>
  <c r="AI21" i="7" s="1"/>
  <c r="AJ21" i="7" s="1"/>
  <c r="P14" i="7" l="1"/>
  <c r="W15" i="7" s="1"/>
  <c r="S15" i="7"/>
  <c r="AY21" i="7"/>
  <c r="AK21" i="7"/>
  <c r="V15" i="7" l="1"/>
  <c r="X15" i="7" s="1"/>
  <c r="AA15" i="7" s="1"/>
  <c r="AZ21" i="7"/>
  <c r="BA21" i="7" s="1"/>
  <c r="BB21" i="7" s="1"/>
  <c r="BC21" i="7" s="1"/>
  <c r="BD21" i="7" s="1"/>
  <c r="Y15" i="7" l="1"/>
  <c r="AN15" i="7"/>
  <c r="Z15" i="7"/>
  <c r="AM15" i="7" s="1"/>
  <c r="BS21" i="7"/>
  <c r="BE21" i="7"/>
  <c r="AB15" i="7"/>
  <c r="AO15" i="7" l="1"/>
  <c r="AC15" i="7"/>
  <c r="BT21" i="7"/>
  <c r="BU21" i="7" s="1"/>
  <c r="BV21" i="7" s="1"/>
  <c r="BW21" i="7" s="1"/>
  <c r="BX21" i="7" s="1"/>
  <c r="CM21" i="7" l="1"/>
  <c r="BY21" i="7"/>
  <c r="AP15" i="7"/>
  <c r="AQ15" i="7" s="1"/>
  <c r="AR15" i="7" s="1"/>
  <c r="AT15" i="7" l="1"/>
  <c r="BG15" i="7" s="1"/>
  <c r="AU15" i="7"/>
  <c r="BH15" i="7" s="1"/>
  <c r="AS15" i="7"/>
  <c r="CN21" i="7"/>
  <c r="CO21" i="7" s="1"/>
  <c r="CP21" i="7" s="1"/>
  <c r="CQ21" i="7" s="1"/>
  <c r="CR21" i="7" s="1"/>
  <c r="DG21" i="7" l="1"/>
  <c r="CS21" i="7"/>
  <c r="AV15" i="7"/>
  <c r="BI15" i="7" l="1"/>
  <c r="AW15" i="7"/>
  <c r="DH21" i="7"/>
  <c r="DI21" i="7" s="1"/>
  <c r="DJ21" i="7" s="1"/>
  <c r="DK21" i="7" s="1"/>
  <c r="DL21" i="7" s="1"/>
  <c r="EA21" i="7" l="1"/>
  <c r="DM21" i="7"/>
  <c r="BJ15" i="7"/>
  <c r="BK15" i="7" s="1"/>
  <c r="BL15" i="7" s="1"/>
  <c r="BN15" i="7" l="1"/>
  <c r="CA15" i="7" s="1"/>
  <c r="BO15" i="7"/>
  <c r="CB15" i="7" s="1"/>
  <c r="BM15" i="7"/>
  <c r="EB21" i="7"/>
  <c r="EC21" i="7" s="1"/>
  <c r="ED21" i="7" s="1"/>
  <c r="EE21" i="7" s="1"/>
  <c r="EF21" i="7" s="1"/>
  <c r="EU21" i="7" l="1"/>
  <c r="EG21" i="7"/>
  <c r="BP15" i="7"/>
  <c r="CC15" i="7" l="1"/>
  <c r="BQ15" i="7"/>
  <c r="EV21" i="7"/>
  <c r="EW21" i="7" s="1"/>
  <c r="EX21" i="7" s="1"/>
  <c r="EY21" i="7" s="1"/>
  <c r="EZ21" i="7" s="1"/>
  <c r="FO21" i="7" l="1"/>
  <c r="FA21" i="7"/>
  <c r="CD15" i="7"/>
  <c r="CE15" i="7" s="1"/>
  <c r="CF15" i="7" s="1"/>
  <c r="CH15" i="7" l="1"/>
  <c r="CU15" i="7" s="1"/>
  <c r="CI15" i="7"/>
  <c r="CV15" i="7" s="1"/>
  <c r="CG15" i="7"/>
  <c r="FP21" i="7"/>
  <c r="FQ21" i="7" s="1"/>
  <c r="FR21" i="7" s="1"/>
  <c r="FS21" i="7" s="1"/>
  <c r="FT21" i="7" s="1"/>
  <c r="GI21" i="7" l="1"/>
  <c r="FU21" i="7"/>
  <c r="CJ15" i="7"/>
  <c r="CW15" i="7" l="1"/>
  <c r="CK15" i="7"/>
  <c r="GJ21" i="7"/>
  <c r="GK21" i="7" s="1"/>
  <c r="GL21" i="7" s="1"/>
  <c r="GM21" i="7" s="1"/>
  <c r="GN21" i="7" s="1"/>
  <c r="HC21" i="7" l="1"/>
  <c r="GO21" i="7"/>
  <c r="CX15" i="7"/>
  <c r="CY15" i="7" s="1"/>
  <c r="CZ15" i="7" s="1"/>
  <c r="DB15" i="7" l="1"/>
  <c r="DO15" i="7" s="1"/>
  <c r="DC15" i="7"/>
  <c r="DP15" i="7" s="1"/>
  <c r="DA15" i="7"/>
  <c r="HD21" i="7"/>
  <c r="HE21" i="7" s="1"/>
  <c r="HF21" i="7" s="1"/>
  <c r="HG21" i="7" s="1"/>
  <c r="HH21" i="7" s="1"/>
  <c r="HW21" i="7" l="1"/>
  <c r="HI21" i="7"/>
  <c r="DD15" i="7"/>
  <c r="DQ15" i="7" l="1"/>
  <c r="DE15" i="7"/>
  <c r="HX21" i="7"/>
  <c r="HY21" i="7" s="1"/>
  <c r="HZ21" i="7" s="1"/>
  <c r="IA21" i="7" s="1"/>
  <c r="IB21" i="7" s="1"/>
  <c r="IQ21" i="7" l="1"/>
  <c r="IC21" i="7"/>
  <c r="DR15" i="7"/>
  <c r="DS15" i="7" s="1"/>
  <c r="DT15" i="7" s="1"/>
  <c r="DV15" i="7" l="1"/>
  <c r="EI15" i="7" s="1"/>
  <c r="DW15" i="7"/>
  <c r="EJ15" i="7" s="1"/>
  <c r="DU15" i="7"/>
  <c r="IR21" i="7"/>
  <c r="IS21" i="7" s="1"/>
  <c r="IT21" i="7" s="1"/>
  <c r="IU21" i="7" s="1"/>
  <c r="IV21" i="7" s="1"/>
  <c r="M21" i="7" l="1"/>
  <c r="AE22" i="7" s="1"/>
  <c r="IW21" i="7"/>
  <c r="N21" i="7" s="1"/>
  <c r="Q21" i="7" s="1"/>
  <c r="AG22" i="7" s="1"/>
  <c r="DX15" i="7"/>
  <c r="EK15" i="7" l="1"/>
  <c r="DY15" i="7"/>
  <c r="AF22" i="7"/>
  <c r="AH22" i="7" s="1"/>
  <c r="AI22" i="7" s="1"/>
  <c r="AJ22" i="7" s="1"/>
  <c r="AY22" i="7" l="1"/>
  <c r="AK22" i="7"/>
  <c r="EL15" i="7"/>
  <c r="EM15" i="7" s="1"/>
  <c r="EN15" i="7" s="1"/>
  <c r="EP15" i="7" l="1"/>
  <c r="FC15" i="7" s="1"/>
  <c r="EQ15" i="7"/>
  <c r="FD15" i="7" s="1"/>
  <c r="EO15" i="7"/>
  <c r="AZ22" i="7"/>
  <c r="BA22" i="7" s="1"/>
  <c r="BB22" i="7" s="1"/>
  <c r="BC22" i="7" s="1"/>
  <c r="BD22" i="7" s="1"/>
  <c r="BS22" i="7" l="1"/>
  <c r="BE22" i="7"/>
  <c r="ER15" i="7"/>
  <c r="FE15" i="7" l="1"/>
  <c r="ES15" i="7"/>
  <c r="BT22" i="7"/>
  <c r="BU22" i="7" s="1"/>
  <c r="BV22" i="7" s="1"/>
  <c r="BW22" i="7" s="1"/>
  <c r="BX22" i="7" s="1"/>
  <c r="CM22" i="7" l="1"/>
  <c r="BY22" i="7"/>
  <c r="FF15" i="7"/>
  <c r="FG15" i="7" s="1"/>
  <c r="FH15" i="7" s="1"/>
  <c r="FJ15" i="7" l="1"/>
  <c r="FW15" i="7" s="1"/>
  <c r="FK15" i="7"/>
  <c r="FX15" i="7" s="1"/>
  <c r="FI15" i="7"/>
  <c r="CN22" i="7"/>
  <c r="CO22" i="7" s="1"/>
  <c r="CP22" i="7" s="1"/>
  <c r="CQ22" i="7" s="1"/>
  <c r="CR22" i="7" s="1"/>
  <c r="DG22" i="7" l="1"/>
  <c r="CS22" i="7"/>
  <c r="FL15" i="7"/>
  <c r="FY15" i="7" l="1"/>
  <c r="FM15" i="7"/>
  <c r="DH22" i="7"/>
  <c r="DI22" i="7" s="1"/>
  <c r="DJ22" i="7" s="1"/>
  <c r="DK22" i="7" s="1"/>
  <c r="DL22" i="7" s="1"/>
  <c r="EA22" i="7" l="1"/>
  <c r="DM22" i="7"/>
  <c r="FZ15" i="7"/>
  <c r="GA15" i="7" s="1"/>
  <c r="GB15" i="7" s="1"/>
  <c r="GD15" i="7" l="1"/>
  <c r="GQ15" i="7" s="1"/>
  <c r="GE15" i="7"/>
  <c r="GR15" i="7" s="1"/>
  <c r="GC15" i="7"/>
  <c r="EB22" i="7"/>
  <c r="EC22" i="7" s="1"/>
  <c r="ED22" i="7" s="1"/>
  <c r="EE22" i="7" s="1"/>
  <c r="EF22" i="7" s="1"/>
  <c r="EU22" i="7" l="1"/>
  <c r="EG22" i="7"/>
  <c r="GF15" i="7"/>
  <c r="GS15" i="7" l="1"/>
  <c r="GG15" i="7"/>
  <c r="EV22" i="7"/>
  <c r="EW22" i="7" s="1"/>
  <c r="EX22" i="7" s="1"/>
  <c r="EY22" i="7" s="1"/>
  <c r="EZ22" i="7" s="1"/>
  <c r="FO22" i="7" l="1"/>
  <c r="FA22" i="7"/>
  <c r="GT15" i="7"/>
  <c r="GU15" i="7" s="1"/>
  <c r="GV15" i="7" s="1"/>
  <c r="GX15" i="7" l="1"/>
  <c r="HK15" i="7" s="1"/>
  <c r="GY15" i="7"/>
  <c r="HL15" i="7" s="1"/>
  <c r="GW15" i="7"/>
  <c r="FP22" i="7"/>
  <c r="FQ22" i="7" s="1"/>
  <c r="FR22" i="7" s="1"/>
  <c r="FS22" i="7" s="1"/>
  <c r="FT22" i="7" s="1"/>
  <c r="GI22" i="7" l="1"/>
  <c r="FU22" i="7"/>
  <c r="GZ15" i="7"/>
  <c r="HM15" i="7" l="1"/>
  <c r="HA15" i="7"/>
  <c r="GJ22" i="7"/>
  <c r="GK22" i="7" s="1"/>
  <c r="GL22" i="7" s="1"/>
  <c r="GM22" i="7" s="1"/>
  <c r="GN22" i="7" s="1"/>
  <c r="HC22" i="7" l="1"/>
  <c r="GO22" i="7"/>
  <c r="HN15" i="7"/>
  <c r="HO15" i="7" s="1"/>
  <c r="HP15" i="7" s="1"/>
  <c r="HR15" i="7" l="1"/>
  <c r="IE15" i="7" s="1"/>
  <c r="HS15" i="7"/>
  <c r="IF15" i="7" s="1"/>
  <c r="HQ15" i="7"/>
  <c r="HD22" i="7"/>
  <c r="HE22" i="7" s="1"/>
  <c r="HF22" i="7" s="1"/>
  <c r="HG22" i="7" s="1"/>
  <c r="HH22" i="7" s="1"/>
  <c r="HW22" i="7" l="1"/>
  <c r="HI22" i="7"/>
  <c r="HT15" i="7"/>
  <c r="IG15" i="7" l="1"/>
  <c r="HU15" i="7"/>
  <c r="HX22" i="7"/>
  <c r="HY22" i="7" s="1"/>
  <c r="HZ22" i="7" s="1"/>
  <c r="IA22" i="7" s="1"/>
  <c r="IB22" i="7" s="1"/>
  <c r="IQ22" i="7" l="1"/>
  <c r="IC22" i="7"/>
  <c r="IH15" i="7"/>
  <c r="II15" i="7" s="1"/>
  <c r="IJ15" i="7" s="1"/>
  <c r="IL15" i="7" l="1"/>
  <c r="I15" i="7" s="1"/>
  <c r="IM15" i="7"/>
  <c r="J15" i="7" s="1"/>
  <c r="T16" i="7" s="1"/>
  <c r="IK15" i="7"/>
  <c r="D15" i="7"/>
  <c r="IR22" i="7"/>
  <c r="IS22" i="7" s="1"/>
  <c r="IT22" i="7" s="1"/>
  <c r="IU22" i="7" s="1"/>
  <c r="IV22" i="7" s="1"/>
  <c r="M22" i="7" l="1"/>
  <c r="AE23" i="7" s="1"/>
  <c r="IW22" i="7"/>
  <c r="N22" i="7" s="1"/>
  <c r="Q22" i="7" s="1"/>
  <c r="AG23" i="7" s="1"/>
  <c r="G15" i="7"/>
  <c r="IN15" i="7"/>
  <c r="H15" i="7" l="1"/>
  <c r="U16" i="7" s="1"/>
  <c r="IO15" i="7"/>
  <c r="AF23" i="7"/>
  <c r="AH23" i="7" s="1"/>
  <c r="AI23" i="7" s="1"/>
  <c r="AJ23" i="7" s="1"/>
  <c r="AY23" i="7" l="1"/>
  <c r="AK23" i="7"/>
  <c r="K15" i="7"/>
  <c r="E15" i="7"/>
  <c r="P15" i="7" l="1"/>
  <c r="W16" i="7" s="1"/>
  <c r="S16" i="7"/>
  <c r="AZ23" i="7"/>
  <c r="BA23" i="7" s="1"/>
  <c r="BB23" i="7" s="1"/>
  <c r="BC23" i="7" s="1"/>
  <c r="BD23" i="7" s="1"/>
  <c r="V16" i="7" l="1"/>
  <c r="X16" i="7" s="1"/>
  <c r="BS23" i="7"/>
  <c r="BE23" i="7"/>
  <c r="Y16" i="7" l="1"/>
  <c r="AB16" i="7" s="1"/>
  <c r="AA16" i="7"/>
  <c r="AN16" i="7" s="1"/>
  <c r="Z16" i="7"/>
  <c r="AM16" i="7" s="1"/>
  <c r="AO16" i="7"/>
  <c r="BT23" i="7"/>
  <c r="BU23" i="7" s="1"/>
  <c r="BV23" i="7" s="1"/>
  <c r="BW23" i="7" s="1"/>
  <c r="BX23" i="7" s="1"/>
  <c r="AC16" i="7" l="1"/>
  <c r="CM23" i="7"/>
  <c r="BY23" i="7"/>
  <c r="AP16" i="7"/>
  <c r="AQ16" i="7" s="1"/>
  <c r="AR16" i="7" s="1"/>
  <c r="AT16" i="7" s="1"/>
  <c r="BG16" i="7" s="1"/>
  <c r="AU16" i="7" l="1"/>
  <c r="BH16" i="7" s="1"/>
  <c r="AS16" i="7"/>
  <c r="CN23" i="7"/>
  <c r="CO23" i="7" s="1"/>
  <c r="CP23" i="7" s="1"/>
  <c r="CQ23" i="7" s="1"/>
  <c r="CR23" i="7" s="1"/>
  <c r="DG23" i="7" l="1"/>
  <c r="CS23" i="7"/>
  <c r="AV16" i="7"/>
  <c r="BI16" i="7" l="1"/>
  <c r="AW16" i="7"/>
  <c r="DH23" i="7"/>
  <c r="DI23" i="7" s="1"/>
  <c r="DJ23" i="7" s="1"/>
  <c r="DK23" i="7" s="1"/>
  <c r="DL23" i="7" s="1"/>
  <c r="EA23" i="7" l="1"/>
  <c r="DM23" i="7"/>
  <c r="BJ16" i="7"/>
  <c r="BK16" i="7" s="1"/>
  <c r="BL16" i="7" s="1"/>
  <c r="BN16" i="7" l="1"/>
  <c r="CA16" i="7" s="1"/>
  <c r="BO16" i="7"/>
  <c r="CB16" i="7" s="1"/>
  <c r="BM16" i="7"/>
  <c r="EB23" i="7"/>
  <c r="EC23" i="7" s="1"/>
  <c r="ED23" i="7" s="1"/>
  <c r="EE23" i="7" s="1"/>
  <c r="EF23" i="7" s="1"/>
  <c r="EU23" i="7" l="1"/>
  <c r="EG23" i="7"/>
  <c r="BP16" i="7"/>
  <c r="CC16" i="7" l="1"/>
  <c r="BQ16" i="7"/>
  <c r="EV23" i="7"/>
  <c r="EW23" i="7" s="1"/>
  <c r="EX23" i="7" s="1"/>
  <c r="EY23" i="7" s="1"/>
  <c r="EZ23" i="7" s="1"/>
  <c r="FO23" i="7" l="1"/>
  <c r="FA23" i="7"/>
  <c r="CD16" i="7"/>
  <c r="CE16" i="7" s="1"/>
  <c r="CF16" i="7" s="1"/>
  <c r="CH16" i="7" l="1"/>
  <c r="CU16" i="7" s="1"/>
  <c r="CI16" i="7"/>
  <c r="CV16" i="7" s="1"/>
  <c r="CG16" i="7"/>
  <c r="FP23" i="7"/>
  <c r="FQ23" i="7" s="1"/>
  <c r="FR23" i="7" s="1"/>
  <c r="FS23" i="7" s="1"/>
  <c r="FT23" i="7" s="1"/>
  <c r="GI23" i="7" l="1"/>
  <c r="FU23" i="7"/>
  <c r="CJ16" i="7"/>
  <c r="CW16" i="7" l="1"/>
  <c r="CK16" i="7"/>
  <c r="GJ23" i="7"/>
  <c r="GK23" i="7" s="1"/>
  <c r="GL23" i="7" s="1"/>
  <c r="GM23" i="7" s="1"/>
  <c r="GN23" i="7" s="1"/>
  <c r="HC23" i="7" l="1"/>
  <c r="GO23" i="7"/>
  <c r="CX16" i="7"/>
  <c r="CY16" i="7" s="1"/>
  <c r="CZ16" i="7" s="1"/>
  <c r="DB16" i="7" l="1"/>
  <c r="DO16" i="7" s="1"/>
  <c r="DC16" i="7"/>
  <c r="DP16" i="7" s="1"/>
  <c r="DA16" i="7"/>
  <c r="HD23" i="7"/>
  <c r="HE23" i="7" s="1"/>
  <c r="HF23" i="7" s="1"/>
  <c r="HG23" i="7" s="1"/>
  <c r="HH23" i="7" s="1"/>
  <c r="HW23" i="7" l="1"/>
  <c r="HI23" i="7"/>
  <c r="DD16" i="7"/>
  <c r="DQ16" i="7" l="1"/>
  <c r="DE16" i="7"/>
  <c r="HX23" i="7"/>
  <c r="HY23" i="7" s="1"/>
  <c r="HZ23" i="7" s="1"/>
  <c r="IA23" i="7" s="1"/>
  <c r="IB23" i="7" s="1"/>
  <c r="IQ23" i="7" l="1"/>
  <c r="IC23" i="7"/>
  <c r="DR16" i="7"/>
  <c r="DS16" i="7" s="1"/>
  <c r="DT16" i="7" s="1"/>
  <c r="DV16" i="7" l="1"/>
  <c r="EI16" i="7" s="1"/>
  <c r="DW16" i="7"/>
  <c r="EJ16" i="7" s="1"/>
  <c r="DU16" i="7"/>
  <c r="IR23" i="7"/>
  <c r="IS23" i="7" s="1"/>
  <c r="IT23" i="7" s="1"/>
  <c r="IU23" i="7" s="1"/>
  <c r="IV23" i="7" s="1"/>
  <c r="M23" i="7" l="1"/>
  <c r="AE24" i="7" s="1"/>
  <c r="IW23" i="7"/>
  <c r="N23" i="7" s="1"/>
  <c r="Q23" i="7" s="1"/>
  <c r="AG24" i="7" s="1"/>
  <c r="DX16" i="7"/>
  <c r="EK16" i="7" l="1"/>
  <c r="DY16" i="7"/>
  <c r="AF24" i="7"/>
  <c r="AH24" i="7" s="1"/>
  <c r="AI24" i="7" s="1"/>
  <c r="AJ24" i="7" s="1"/>
  <c r="AY24" i="7" l="1"/>
  <c r="AK24" i="7"/>
  <c r="EL16" i="7"/>
  <c r="EM16" i="7" s="1"/>
  <c r="EN16" i="7" s="1"/>
  <c r="EP16" i="7" l="1"/>
  <c r="FC16" i="7" s="1"/>
  <c r="EQ16" i="7"/>
  <c r="FD16" i="7" s="1"/>
  <c r="EO16" i="7"/>
  <c r="AZ24" i="7"/>
  <c r="BA24" i="7" s="1"/>
  <c r="BB24" i="7" s="1"/>
  <c r="BC24" i="7" s="1"/>
  <c r="BD24" i="7" s="1"/>
  <c r="BS24" i="7" l="1"/>
  <c r="BE24" i="7"/>
  <c r="ER16" i="7"/>
  <c r="FE16" i="7" l="1"/>
  <c r="ES16" i="7"/>
  <c r="BT24" i="7"/>
  <c r="BU24" i="7" s="1"/>
  <c r="BV24" i="7" s="1"/>
  <c r="BW24" i="7" s="1"/>
  <c r="BX24" i="7" s="1"/>
  <c r="CM24" i="7" l="1"/>
  <c r="BY24" i="7"/>
  <c r="FF16" i="7"/>
  <c r="FG16" i="7" s="1"/>
  <c r="FH16" i="7" s="1"/>
  <c r="FJ16" i="7" l="1"/>
  <c r="FW16" i="7" s="1"/>
  <c r="FK16" i="7"/>
  <c r="FX16" i="7" s="1"/>
  <c r="FI16" i="7"/>
  <c r="CN24" i="7"/>
  <c r="CO24" i="7" s="1"/>
  <c r="CP24" i="7" s="1"/>
  <c r="CQ24" i="7" s="1"/>
  <c r="CR24" i="7" s="1"/>
  <c r="DG24" i="7" l="1"/>
  <c r="CS24" i="7"/>
  <c r="FL16" i="7"/>
  <c r="FY16" i="7" l="1"/>
  <c r="FM16" i="7"/>
  <c r="DH24" i="7"/>
  <c r="DI24" i="7" s="1"/>
  <c r="DJ24" i="7" s="1"/>
  <c r="DK24" i="7" s="1"/>
  <c r="DL24" i="7" s="1"/>
  <c r="EA24" i="7" l="1"/>
  <c r="DM24" i="7"/>
  <c r="FZ16" i="7"/>
  <c r="GA16" i="7" s="1"/>
  <c r="GB16" i="7" s="1"/>
  <c r="GD16" i="7" l="1"/>
  <c r="GQ16" i="7" s="1"/>
  <c r="GE16" i="7"/>
  <c r="GR16" i="7" s="1"/>
  <c r="GC16" i="7"/>
  <c r="EB24" i="7"/>
  <c r="EC24" i="7" s="1"/>
  <c r="ED24" i="7" s="1"/>
  <c r="EE24" i="7" s="1"/>
  <c r="EF24" i="7" s="1"/>
  <c r="EU24" i="7" l="1"/>
  <c r="EG24" i="7"/>
  <c r="GF16" i="7"/>
  <c r="GS16" i="7" l="1"/>
  <c r="GG16" i="7"/>
  <c r="EV24" i="7"/>
  <c r="EW24" i="7" s="1"/>
  <c r="EX24" i="7" s="1"/>
  <c r="EY24" i="7" s="1"/>
  <c r="EZ24" i="7" s="1"/>
  <c r="FO24" i="7" l="1"/>
  <c r="FA24" i="7"/>
  <c r="GT16" i="7"/>
  <c r="GU16" i="7" s="1"/>
  <c r="GV16" i="7" s="1"/>
  <c r="GX16" i="7" l="1"/>
  <c r="HK16" i="7" s="1"/>
  <c r="GY16" i="7"/>
  <c r="HL16" i="7" s="1"/>
  <c r="GW16" i="7"/>
  <c r="FP24" i="7"/>
  <c r="FQ24" i="7" s="1"/>
  <c r="FR24" i="7" s="1"/>
  <c r="FS24" i="7" s="1"/>
  <c r="FT24" i="7" s="1"/>
  <c r="GI24" i="7" l="1"/>
  <c r="FU24" i="7"/>
  <c r="GZ16" i="7"/>
  <c r="HM16" i="7" l="1"/>
  <c r="HA16" i="7"/>
  <c r="GJ24" i="7"/>
  <c r="GK24" i="7" s="1"/>
  <c r="GL24" i="7" s="1"/>
  <c r="GM24" i="7" s="1"/>
  <c r="GN24" i="7" s="1"/>
  <c r="HC24" i="7" l="1"/>
  <c r="GO24" i="7"/>
  <c r="HN16" i="7"/>
  <c r="HO16" i="7" s="1"/>
  <c r="HP16" i="7" s="1"/>
  <c r="HR16" i="7" l="1"/>
  <c r="IE16" i="7" s="1"/>
  <c r="HS16" i="7"/>
  <c r="IF16" i="7" s="1"/>
  <c r="HQ16" i="7"/>
  <c r="HD24" i="7"/>
  <c r="HE24" i="7" s="1"/>
  <c r="HF24" i="7" s="1"/>
  <c r="HG24" i="7" s="1"/>
  <c r="HH24" i="7" s="1"/>
  <c r="HW24" i="7" l="1"/>
  <c r="HI24" i="7"/>
  <c r="HT16" i="7"/>
  <c r="IG16" i="7" l="1"/>
  <c r="HU16" i="7"/>
  <c r="HX24" i="7"/>
  <c r="HY24" i="7" s="1"/>
  <c r="HZ24" i="7" s="1"/>
  <c r="IA24" i="7" s="1"/>
  <c r="IB24" i="7" s="1"/>
  <c r="IQ24" i="7" l="1"/>
  <c r="IC24" i="7"/>
  <c r="IH16" i="7"/>
  <c r="II16" i="7" s="1"/>
  <c r="IJ16" i="7" s="1"/>
  <c r="IL16" i="7" l="1"/>
  <c r="I16" i="7" s="1"/>
  <c r="IM16" i="7"/>
  <c r="J16" i="7" s="1"/>
  <c r="T17" i="7" s="1"/>
  <c r="IK16" i="7"/>
  <c r="D16" i="7"/>
  <c r="IR24" i="7"/>
  <c r="IS24" i="7" s="1"/>
  <c r="IT24" i="7" s="1"/>
  <c r="IU24" i="7" s="1"/>
  <c r="IV24" i="7" s="1"/>
  <c r="M24" i="7" l="1"/>
  <c r="AE25" i="7" s="1"/>
  <c r="IW24" i="7"/>
  <c r="N24" i="7" s="1"/>
  <c r="Q24" i="7" s="1"/>
  <c r="AG25" i="7" s="1"/>
  <c r="G16" i="7"/>
  <c r="IN16" i="7"/>
  <c r="H16" i="7" l="1"/>
  <c r="U17" i="7" s="1"/>
  <c r="IO16" i="7"/>
  <c r="AF25" i="7"/>
  <c r="AH25" i="7" s="1"/>
  <c r="AI25" i="7" s="1"/>
  <c r="AJ25" i="7" s="1"/>
  <c r="AY25" i="7" l="1"/>
  <c r="AK25" i="7"/>
  <c r="E16" i="7"/>
  <c r="K16" i="7"/>
  <c r="P16" i="7" l="1"/>
  <c r="W17" i="7" s="1"/>
  <c r="S17" i="7"/>
  <c r="AZ25" i="7"/>
  <c r="BA25" i="7" s="1"/>
  <c r="BB25" i="7" s="1"/>
  <c r="BC25" i="7" s="1"/>
  <c r="BD25" i="7" s="1"/>
  <c r="V17" i="7" l="1"/>
  <c r="X17" i="7" s="1"/>
  <c r="AA17" i="7" s="1"/>
  <c r="BS25" i="7"/>
  <c r="BE25" i="7"/>
  <c r="AN17" i="7" l="1"/>
  <c r="Y17" i="7"/>
  <c r="AB17" i="7" s="1"/>
  <c r="AO17" i="7" s="1"/>
  <c r="Z17" i="7"/>
  <c r="AM17" i="7" s="1"/>
  <c r="BT25" i="7"/>
  <c r="BU25" i="7" s="1"/>
  <c r="BV25" i="7" s="1"/>
  <c r="BW25" i="7" s="1"/>
  <c r="BX25" i="7" s="1"/>
  <c r="AC17" i="7" l="1"/>
  <c r="CM25" i="7"/>
  <c r="BY25" i="7"/>
  <c r="AP17" i="7"/>
  <c r="AQ17" i="7" s="1"/>
  <c r="AR17" i="7" s="1"/>
  <c r="AT17" i="7" s="1"/>
  <c r="BG17" i="7" s="1"/>
  <c r="AU17" i="7" l="1"/>
  <c r="BH17" i="7" s="1"/>
  <c r="AS17" i="7"/>
  <c r="CN25" i="7"/>
  <c r="CO25" i="7" s="1"/>
  <c r="CP25" i="7" s="1"/>
  <c r="CQ25" i="7" s="1"/>
  <c r="CR25" i="7" s="1"/>
  <c r="DG25" i="7" l="1"/>
  <c r="CS25" i="7"/>
  <c r="AV17" i="7"/>
  <c r="BI17" i="7" l="1"/>
  <c r="AW17" i="7"/>
  <c r="DH25" i="7"/>
  <c r="DI25" i="7" s="1"/>
  <c r="DJ25" i="7" s="1"/>
  <c r="DK25" i="7" s="1"/>
  <c r="DL25" i="7" s="1"/>
  <c r="EA25" i="7" l="1"/>
  <c r="DM25" i="7"/>
  <c r="BJ17" i="7"/>
  <c r="BK17" i="7" s="1"/>
  <c r="BL17" i="7" s="1"/>
  <c r="BN17" i="7" l="1"/>
  <c r="CA17" i="7" s="1"/>
  <c r="BO17" i="7"/>
  <c r="CB17" i="7" s="1"/>
  <c r="BM17" i="7"/>
  <c r="EB25" i="7"/>
  <c r="EC25" i="7" s="1"/>
  <c r="ED25" i="7" s="1"/>
  <c r="EE25" i="7" s="1"/>
  <c r="EF25" i="7" s="1"/>
  <c r="EU25" i="7" l="1"/>
  <c r="EG25" i="7"/>
  <c r="BP17" i="7"/>
  <c r="CC17" i="7" l="1"/>
  <c r="BQ17" i="7"/>
  <c r="EV25" i="7"/>
  <c r="EW25" i="7" s="1"/>
  <c r="EX25" i="7" s="1"/>
  <c r="EY25" i="7" s="1"/>
  <c r="EZ25" i="7" s="1"/>
  <c r="FO25" i="7" l="1"/>
  <c r="FA25" i="7"/>
  <c r="CD17" i="7"/>
  <c r="CE17" i="7" s="1"/>
  <c r="CF17" i="7" s="1"/>
  <c r="CH17" i="7" l="1"/>
  <c r="CU17" i="7" s="1"/>
  <c r="CI17" i="7"/>
  <c r="CV17" i="7" s="1"/>
  <c r="CG17" i="7"/>
  <c r="FP25" i="7"/>
  <c r="FQ25" i="7" s="1"/>
  <c r="FR25" i="7" s="1"/>
  <c r="FS25" i="7" s="1"/>
  <c r="FT25" i="7" s="1"/>
  <c r="GI25" i="7" l="1"/>
  <c r="FU25" i="7"/>
  <c r="CJ17" i="7"/>
  <c r="CW17" i="7" l="1"/>
  <c r="CK17" i="7"/>
  <c r="GJ25" i="7"/>
  <c r="GK25" i="7" s="1"/>
  <c r="GL25" i="7" s="1"/>
  <c r="GM25" i="7" s="1"/>
  <c r="GN25" i="7" s="1"/>
  <c r="HC25" i="7" l="1"/>
  <c r="GO25" i="7"/>
  <c r="CX17" i="7"/>
  <c r="CY17" i="7" s="1"/>
  <c r="CZ17" i="7" s="1"/>
  <c r="DB17" i="7" l="1"/>
  <c r="DO17" i="7" s="1"/>
  <c r="DC17" i="7"/>
  <c r="DP17" i="7" s="1"/>
  <c r="DA17" i="7"/>
  <c r="HD25" i="7"/>
  <c r="HE25" i="7" s="1"/>
  <c r="HF25" i="7" s="1"/>
  <c r="HG25" i="7" s="1"/>
  <c r="HH25" i="7" s="1"/>
  <c r="HW25" i="7" l="1"/>
  <c r="HI25" i="7"/>
  <c r="DD17" i="7"/>
  <c r="DQ17" i="7" l="1"/>
  <c r="DE17" i="7"/>
  <c r="HX25" i="7"/>
  <c r="HY25" i="7" s="1"/>
  <c r="HZ25" i="7" s="1"/>
  <c r="IA25" i="7" s="1"/>
  <c r="IB25" i="7" s="1"/>
  <c r="IQ25" i="7" l="1"/>
  <c r="IC25" i="7"/>
  <c r="DR17" i="7"/>
  <c r="DS17" i="7" s="1"/>
  <c r="DT17" i="7" s="1"/>
  <c r="DV17" i="7" l="1"/>
  <c r="EI17" i="7" s="1"/>
  <c r="DW17" i="7"/>
  <c r="EJ17" i="7" s="1"/>
  <c r="DU17" i="7"/>
  <c r="IR25" i="7"/>
  <c r="IS25" i="7" s="1"/>
  <c r="IT25" i="7" s="1"/>
  <c r="IU25" i="7" s="1"/>
  <c r="IV25" i="7" s="1"/>
  <c r="M25" i="7" l="1"/>
  <c r="AE26" i="7" s="1"/>
  <c r="IW25" i="7"/>
  <c r="N25" i="7" s="1"/>
  <c r="Q25" i="7" s="1"/>
  <c r="AG26" i="7" s="1"/>
  <c r="DX17" i="7"/>
  <c r="EK17" i="7" l="1"/>
  <c r="DY17" i="7"/>
  <c r="AF26" i="7"/>
  <c r="AH26" i="7" s="1"/>
  <c r="AI26" i="7" s="1"/>
  <c r="AJ26" i="7" s="1"/>
  <c r="AY26" i="7" l="1"/>
  <c r="AK26" i="7"/>
  <c r="EL17" i="7"/>
  <c r="EM17" i="7" s="1"/>
  <c r="EN17" i="7" s="1"/>
  <c r="EP17" i="7" l="1"/>
  <c r="FC17" i="7" s="1"/>
  <c r="EQ17" i="7"/>
  <c r="FD17" i="7" s="1"/>
  <c r="EO17" i="7"/>
  <c r="AZ26" i="7"/>
  <c r="BA26" i="7" s="1"/>
  <c r="BB26" i="7" s="1"/>
  <c r="BC26" i="7" s="1"/>
  <c r="BD26" i="7" s="1"/>
  <c r="BS26" i="7" l="1"/>
  <c r="BE26" i="7"/>
  <c r="ER17" i="7"/>
  <c r="FE17" i="7" l="1"/>
  <c r="ES17" i="7"/>
  <c r="BT26" i="7"/>
  <c r="BU26" i="7" s="1"/>
  <c r="BV26" i="7" s="1"/>
  <c r="BW26" i="7" s="1"/>
  <c r="BX26" i="7" s="1"/>
  <c r="CM26" i="7" l="1"/>
  <c r="BY26" i="7"/>
  <c r="FF17" i="7"/>
  <c r="FG17" i="7" s="1"/>
  <c r="FH17" i="7" s="1"/>
  <c r="FJ17" i="7" l="1"/>
  <c r="FW17" i="7" s="1"/>
  <c r="FK17" i="7"/>
  <c r="FX17" i="7" s="1"/>
  <c r="FI17" i="7"/>
  <c r="CN26" i="7"/>
  <c r="CO26" i="7" s="1"/>
  <c r="CP26" i="7" s="1"/>
  <c r="CQ26" i="7" s="1"/>
  <c r="CR26" i="7" s="1"/>
  <c r="DG26" i="7" l="1"/>
  <c r="CS26" i="7"/>
  <c r="FL17" i="7"/>
  <c r="FY17" i="7" l="1"/>
  <c r="FM17" i="7"/>
  <c r="DH26" i="7"/>
  <c r="DI26" i="7" s="1"/>
  <c r="DJ26" i="7" s="1"/>
  <c r="DK26" i="7" s="1"/>
  <c r="DL26" i="7" s="1"/>
  <c r="EA26" i="7" l="1"/>
  <c r="DM26" i="7"/>
  <c r="FZ17" i="7"/>
  <c r="GA17" i="7" s="1"/>
  <c r="GB17" i="7" s="1"/>
  <c r="GD17" i="7" l="1"/>
  <c r="GQ17" i="7" s="1"/>
  <c r="GE17" i="7"/>
  <c r="GR17" i="7" s="1"/>
  <c r="GC17" i="7"/>
  <c r="EB26" i="7"/>
  <c r="EC26" i="7" s="1"/>
  <c r="ED26" i="7" s="1"/>
  <c r="EE26" i="7" s="1"/>
  <c r="EF26" i="7" s="1"/>
  <c r="EU26" i="7" l="1"/>
  <c r="EG26" i="7"/>
  <c r="GF17" i="7"/>
  <c r="GS17" i="7" l="1"/>
  <c r="GG17" i="7"/>
  <c r="EV26" i="7"/>
  <c r="EW26" i="7" s="1"/>
  <c r="EX26" i="7" s="1"/>
  <c r="EY26" i="7" s="1"/>
  <c r="EZ26" i="7" s="1"/>
  <c r="FO26" i="7" l="1"/>
  <c r="FA26" i="7"/>
  <c r="GT17" i="7"/>
  <c r="GU17" i="7" s="1"/>
  <c r="GV17" i="7" s="1"/>
  <c r="GX17" i="7" l="1"/>
  <c r="HK17" i="7" s="1"/>
  <c r="GY17" i="7"/>
  <c r="HL17" i="7" s="1"/>
  <c r="GW17" i="7"/>
  <c r="FP26" i="7"/>
  <c r="FQ26" i="7" s="1"/>
  <c r="FR26" i="7" s="1"/>
  <c r="FS26" i="7" s="1"/>
  <c r="FT26" i="7" s="1"/>
  <c r="GI26" i="7" l="1"/>
  <c r="FU26" i="7"/>
  <c r="GZ17" i="7"/>
  <c r="HM17" i="7" l="1"/>
  <c r="HA17" i="7"/>
  <c r="GJ26" i="7"/>
  <c r="GK26" i="7" s="1"/>
  <c r="GL26" i="7" s="1"/>
  <c r="GM26" i="7" s="1"/>
  <c r="GN26" i="7" s="1"/>
  <c r="HC26" i="7" l="1"/>
  <c r="GO26" i="7"/>
  <c r="HN17" i="7"/>
  <c r="HO17" i="7" s="1"/>
  <c r="HP17" i="7" s="1"/>
  <c r="HR17" i="7" l="1"/>
  <c r="IE17" i="7" s="1"/>
  <c r="HS17" i="7"/>
  <c r="IF17" i="7" s="1"/>
  <c r="HQ17" i="7"/>
  <c r="HD26" i="7"/>
  <c r="HE26" i="7" s="1"/>
  <c r="HF26" i="7" s="1"/>
  <c r="HG26" i="7" s="1"/>
  <c r="HH26" i="7" s="1"/>
  <c r="HW26" i="7" l="1"/>
  <c r="HI26" i="7"/>
  <c r="HT17" i="7"/>
  <c r="IG17" i="7" l="1"/>
  <c r="HU17" i="7"/>
  <c r="HX26" i="7"/>
  <c r="HY26" i="7" s="1"/>
  <c r="HZ26" i="7" s="1"/>
  <c r="IA26" i="7" s="1"/>
  <c r="IB26" i="7" s="1"/>
  <c r="IQ26" i="7" l="1"/>
  <c r="IC26" i="7"/>
  <c r="IH17" i="7"/>
  <c r="II17" i="7" s="1"/>
  <c r="IJ17" i="7" s="1"/>
  <c r="IL17" i="7" l="1"/>
  <c r="I17" i="7" s="1"/>
  <c r="IM17" i="7"/>
  <c r="J17" i="7" s="1"/>
  <c r="T18" i="7" s="1"/>
  <c r="IK17" i="7"/>
  <c r="D17" i="7"/>
  <c r="IR26" i="7"/>
  <c r="IS26" i="7" s="1"/>
  <c r="IT26" i="7" s="1"/>
  <c r="IU26" i="7" s="1"/>
  <c r="IV26" i="7" s="1"/>
  <c r="M26" i="7" l="1"/>
  <c r="AE27" i="7" s="1"/>
  <c r="IW26" i="7"/>
  <c r="N26" i="7" s="1"/>
  <c r="Q26" i="7" s="1"/>
  <c r="AG27" i="7" s="1"/>
  <c r="G17" i="7"/>
  <c r="IN17" i="7"/>
  <c r="H17" i="7" l="1"/>
  <c r="U18" i="7" s="1"/>
  <c r="IO17" i="7"/>
  <c r="AF27" i="7"/>
  <c r="AH27" i="7" s="1"/>
  <c r="AI27" i="7" s="1"/>
  <c r="AJ27" i="7" s="1"/>
  <c r="AY27" i="7" l="1"/>
  <c r="AK27" i="7"/>
  <c r="K17" i="7"/>
  <c r="E17" i="7"/>
  <c r="P17" i="7" l="1"/>
  <c r="W18" i="7" s="1"/>
  <c r="S18" i="7"/>
  <c r="AZ27" i="7"/>
  <c r="BA27" i="7" s="1"/>
  <c r="BB27" i="7" s="1"/>
  <c r="BC27" i="7" s="1"/>
  <c r="BD27" i="7" s="1"/>
  <c r="V18" i="7" l="1"/>
  <c r="X18" i="7" s="1"/>
  <c r="BS27" i="7"/>
  <c r="BE27" i="7"/>
  <c r="Z18" i="7" l="1"/>
  <c r="AM18" i="7" s="1"/>
  <c r="AA18" i="7"/>
  <c r="Y18" i="7"/>
  <c r="AB18" i="7" s="1"/>
  <c r="AN18" i="7"/>
  <c r="BT27" i="7"/>
  <c r="BU27" i="7" s="1"/>
  <c r="BV27" i="7" s="1"/>
  <c r="BW27" i="7" s="1"/>
  <c r="BX27" i="7" s="1"/>
  <c r="CM27" i="7" l="1"/>
  <c r="BY27" i="7"/>
  <c r="AO18" i="7"/>
  <c r="AC18" i="7"/>
  <c r="AP18" i="7" l="1"/>
  <c r="AQ18" i="7" s="1"/>
  <c r="AR18" i="7" s="1"/>
  <c r="CN27" i="7"/>
  <c r="CO27" i="7" s="1"/>
  <c r="CP27" i="7" s="1"/>
  <c r="CQ27" i="7" s="1"/>
  <c r="CR27" i="7" s="1"/>
  <c r="AT18" i="7" l="1"/>
  <c r="BG18" i="7" s="1"/>
  <c r="AU18" i="7"/>
  <c r="BH18" i="7" s="1"/>
  <c r="DG27" i="7"/>
  <c r="CS27" i="7"/>
  <c r="AS18" i="7"/>
  <c r="AV18" i="7" l="1"/>
  <c r="DH27" i="7"/>
  <c r="DI27" i="7" s="1"/>
  <c r="DJ27" i="7" s="1"/>
  <c r="DK27" i="7" s="1"/>
  <c r="DL27" i="7" s="1"/>
  <c r="EA27" i="7" l="1"/>
  <c r="DM27" i="7"/>
  <c r="BI18" i="7"/>
  <c r="AW18" i="7"/>
  <c r="BJ18" i="7" l="1"/>
  <c r="BK18" i="7" s="1"/>
  <c r="BL18" i="7" s="1"/>
  <c r="EB27" i="7"/>
  <c r="EC27" i="7" s="1"/>
  <c r="ED27" i="7" s="1"/>
  <c r="EE27" i="7" s="1"/>
  <c r="EF27" i="7" s="1"/>
  <c r="BN18" i="7" l="1"/>
  <c r="CA18" i="7" s="1"/>
  <c r="BO18" i="7"/>
  <c r="CB18" i="7" s="1"/>
  <c r="EU27" i="7"/>
  <c r="EG27" i="7"/>
  <c r="BM18" i="7"/>
  <c r="BP18" i="7" l="1"/>
  <c r="EV27" i="7"/>
  <c r="EW27" i="7" s="1"/>
  <c r="EX27" i="7" s="1"/>
  <c r="EY27" i="7" s="1"/>
  <c r="EZ27" i="7" s="1"/>
  <c r="FO27" i="7" l="1"/>
  <c r="FA27" i="7"/>
  <c r="CC18" i="7"/>
  <c r="BQ18" i="7"/>
  <c r="CD18" i="7" l="1"/>
  <c r="CE18" i="7" s="1"/>
  <c r="CF18" i="7" s="1"/>
  <c r="FP27" i="7"/>
  <c r="FQ27" i="7" s="1"/>
  <c r="FR27" i="7" s="1"/>
  <c r="FS27" i="7" s="1"/>
  <c r="FT27" i="7" s="1"/>
  <c r="CH18" i="7" l="1"/>
  <c r="CU18" i="7" s="1"/>
  <c r="CI18" i="7"/>
  <c r="CV18" i="7" s="1"/>
  <c r="GI27" i="7"/>
  <c r="FU27" i="7"/>
  <c r="CG18" i="7"/>
  <c r="CJ18" i="7" l="1"/>
  <c r="GJ27" i="7"/>
  <c r="GK27" i="7" s="1"/>
  <c r="GL27" i="7" s="1"/>
  <c r="GM27" i="7" s="1"/>
  <c r="GN27" i="7" s="1"/>
  <c r="HC27" i="7" l="1"/>
  <c r="GO27" i="7"/>
  <c r="CW18" i="7"/>
  <c r="CK18" i="7"/>
  <c r="CX18" i="7" l="1"/>
  <c r="CY18" i="7" s="1"/>
  <c r="CZ18" i="7" s="1"/>
  <c r="HD27" i="7"/>
  <c r="HE27" i="7" s="1"/>
  <c r="HF27" i="7" s="1"/>
  <c r="HG27" i="7" s="1"/>
  <c r="HH27" i="7" s="1"/>
  <c r="DB18" i="7" l="1"/>
  <c r="DO18" i="7" s="1"/>
  <c r="DC18" i="7"/>
  <c r="DP18" i="7" s="1"/>
  <c r="HW27" i="7"/>
  <c r="HI27" i="7"/>
  <c r="DA18" i="7"/>
  <c r="DD18" i="7" l="1"/>
  <c r="HX27" i="7"/>
  <c r="HY27" i="7" s="1"/>
  <c r="HZ27" i="7" s="1"/>
  <c r="IA27" i="7" s="1"/>
  <c r="IB27" i="7" s="1"/>
  <c r="IQ27" i="7" l="1"/>
  <c r="IC27" i="7"/>
  <c r="DQ18" i="7"/>
  <c r="DE18" i="7"/>
  <c r="DR18" i="7" l="1"/>
  <c r="DS18" i="7" s="1"/>
  <c r="DT18" i="7" s="1"/>
  <c r="IR27" i="7"/>
  <c r="IS27" i="7" s="1"/>
  <c r="IT27" i="7" s="1"/>
  <c r="IU27" i="7" s="1"/>
  <c r="IV27" i="7" s="1"/>
  <c r="DV18" i="7" l="1"/>
  <c r="EI18" i="7" s="1"/>
  <c r="DW18" i="7"/>
  <c r="M27" i="7"/>
  <c r="AE28" i="7" s="1"/>
  <c r="IW27" i="7"/>
  <c r="N27" i="7" s="1"/>
  <c r="Q27" i="7" s="1"/>
  <c r="AG28" i="7" s="1"/>
  <c r="EJ18" i="7"/>
  <c r="DU18" i="7"/>
  <c r="DX18" i="7" l="1"/>
  <c r="AF28" i="7"/>
  <c r="AH28" i="7" s="1"/>
  <c r="AI28" i="7" s="1"/>
  <c r="AJ28" i="7" s="1"/>
  <c r="AY28" i="7" l="1"/>
  <c r="AK28" i="7"/>
  <c r="EK18" i="7"/>
  <c r="DY18" i="7"/>
  <c r="EL18" i="7" l="1"/>
  <c r="EM18" i="7" s="1"/>
  <c r="EN18" i="7" s="1"/>
  <c r="AZ28" i="7"/>
  <c r="BA28" i="7" s="1"/>
  <c r="BB28" i="7" s="1"/>
  <c r="BC28" i="7" s="1"/>
  <c r="BD28" i="7" s="1"/>
  <c r="EP18" i="7" l="1"/>
  <c r="FC18" i="7" s="1"/>
  <c r="EQ18" i="7"/>
  <c r="FD18" i="7" s="1"/>
  <c r="BS28" i="7"/>
  <c r="BE28" i="7"/>
  <c r="EO18" i="7"/>
  <c r="ER18" i="7" l="1"/>
  <c r="BT28" i="7"/>
  <c r="BU28" i="7" s="1"/>
  <c r="BV28" i="7" s="1"/>
  <c r="BW28" i="7" s="1"/>
  <c r="BX28" i="7" s="1"/>
  <c r="CM28" i="7" l="1"/>
  <c r="BY28" i="7"/>
  <c r="FE18" i="7"/>
  <c r="ES18" i="7"/>
  <c r="FF18" i="7" l="1"/>
  <c r="FG18" i="7" s="1"/>
  <c r="FH18" i="7" s="1"/>
  <c r="CN28" i="7"/>
  <c r="CO28" i="7" s="1"/>
  <c r="CP28" i="7" s="1"/>
  <c r="CQ28" i="7" s="1"/>
  <c r="CR28" i="7" s="1"/>
  <c r="FJ18" i="7" l="1"/>
  <c r="FW18" i="7" s="1"/>
  <c r="FK18" i="7"/>
  <c r="FX18" i="7" s="1"/>
  <c r="DG28" i="7"/>
  <c r="CS28" i="7"/>
  <c r="FI18" i="7"/>
  <c r="FL18" i="7" l="1"/>
  <c r="DH28" i="7"/>
  <c r="DI28" i="7" s="1"/>
  <c r="DJ28" i="7" s="1"/>
  <c r="DK28" i="7" s="1"/>
  <c r="DL28" i="7" s="1"/>
  <c r="EA28" i="7" l="1"/>
  <c r="DM28" i="7"/>
  <c r="FY18" i="7"/>
  <c r="FM18" i="7"/>
  <c r="EB28" i="7" l="1"/>
  <c r="EC28" i="7" s="1"/>
  <c r="ED28" i="7" s="1"/>
  <c r="EE28" i="7" s="1"/>
  <c r="EF28" i="7" s="1"/>
  <c r="FZ18" i="7"/>
  <c r="GA18" i="7" s="1"/>
  <c r="GB18" i="7" s="1"/>
  <c r="GD18" i="7" l="1"/>
  <c r="GQ18" i="7" s="1"/>
  <c r="GE18" i="7"/>
  <c r="EU28" i="7"/>
  <c r="EG28" i="7"/>
  <c r="GR18" i="7"/>
  <c r="GC18" i="7"/>
  <c r="GF18" i="7" l="1"/>
  <c r="EV28" i="7"/>
  <c r="EW28" i="7" s="1"/>
  <c r="EX28" i="7" s="1"/>
  <c r="EY28" i="7" s="1"/>
  <c r="EZ28" i="7" s="1"/>
  <c r="FO28" i="7" l="1"/>
  <c r="FA28" i="7"/>
  <c r="GS18" i="7"/>
  <c r="GG18" i="7"/>
  <c r="GT18" i="7" l="1"/>
  <c r="GU18" i="7" s="1"/>
  <c r="GV18" i="7" s="1"/>
  <c r="FP28" i="7"/>
  <c r="FQ28" i="7" s="1"/>
  <c r="FR28" i="7" s="1"/>
  <c r="FS28" i="7" s="1"/>
  <c r="FT28" i="7" s="1"/>
  <c r="GX18" i="7" l="1"/>
  <c r="HK18" i="7" s="1"/>
  <c r="GY18" i="7"/>
  <c r="GI28" i="7"/>
  <c r="FU28" i="7"/>
  <c r="HL18" i="7"/>
  <c r="GW18" i="7"/>
  <c r="GZ18" i="7" l="1"/>
  <c r="GJ28" i="7"/>
  <c r="GK28" i="7" s="1"/>
  <c r="GL28" i="7" s="1"/>
  <c r="GM28" i="7" s="1"/>
  <c r="GN28" i="7" s="1"/>
  <c r="HC28" i="7" l="1"/>
  <c r="GO28" i="7"/>
  <c r="HM18" i="7"/>
  <c r="HA18" i="7"/>
  <c r="HN18" i="7" l="1"/>
  <c r="HO18" i="7" s="1"/>
  <c r="HP18" i="7" s="1"/>
  <c r="HD28" i="7"/>
  <c r="HE28" i="7" s="1"/>
  <c r="HF28" i="7" s="1"/>
  <c r="HG28" i="7" s="1"/>
  <c r="HH28" i="7" s="1"/>
  <c r="HR18" i="7" l="1"/>
  <c r="IE18" i="7" s="1"/>
  <c r="HS18" i="7"/>
  <c r="IF18" i="7" s="1"/>
  <c r="HW28" i="7"/>
  <c r="HI28" i="7"/>
  <c r="HQ18" i="7"/>
  <c r="HT18" i="7" l="1"/>
  <c r="HX28" i="7"/>
  <c r="HY28" i="7" s="1"/>
  <c r="HZ28" i="7" s="1"/>
  <c r="IA28" i="7" s="1"/>
  <c r="IB28" i="7" s="1"/>
  <c r="IQ28" i="7" l="1"/>
  <c r="IC28" i="7"/>
  <c r="IG18" i="7"/>
  <c r="HU18" i="7"/>
  <c r="IH18" i="7" l="1"/>
  <c r="II18" i="7" s="1"/>
  <c r="IJ18" i="7" s="1"/>
  <c r="IR28" i="7"/>
  <c r="IS28" i="7" s="1"/>
  <c r="IT28" i="7" s="1"/>
  <c r="IU28" i="7" s="1"/>
  <c r="IV28" i="7" s="1"/>
  <c r="IL18" i="7" l="1"/>
  <c r="I18" i="7" s="1"/>
  <c r="IM18" i="7"/>
  <c r="M28" i="7"/>
  <c r="IW28" i="7"/>
  <c r="N28" i="7" s="1"/>
  <c r="Q28" i="7" s="1"/>
  <c r="J18" i="7"/>
  <c r="T19" i="7" s="1"/>
  <c r="IK18" i="7"/>
  <c r="D18" i="7"/>
  <c r="G18" i="7" l="1"/>
  <c r="IN18" i="7"/>
  <c r="H18" i="7" l="1"/>
  <c r="U19" i="7" s="1"/>
  <c r="IO18" i="7"/>
  <c r="K18" i="7" l="1"/>
  <c r="E18" i="7"/>
  <c r="P18" i="7" l="1"/>
  <c r="W19" i="7" s="1"/>
  <c r="S19" i="7"/>
  <c r="V19" i="7" l="1"/>
  <c r="X19" i="7" s="1"/>
  <c r="Y19" i="7" s="1"/>
  <c r="Z19" i="7" l="1"/>
  <c r="AM19" i="7" s="1"/>
  <c r="AA19" i="7"/>
  <c r="AN19" i="7" s="1"/>
  <c r="AB19" i="7"/>
  <c r="AO19" i="7" l="1"/>
  <c r="AC19" i="7"/>
  <c r="AP19" i="7" l="1"/>
  <c r="AQ19" i="7" s="1"/>
  <c r="AR19" i="7" s="1"/>
  <c r="AT19" i="7" l="1"/>
  <c r="BG19" i="7" s="1"/>
  <c r="AU19" i="7"/>
  <c r="BH19" i="7" s="1"/>
  <c r="AS19" i="7"/>
  <c r="AV19" i="7" l="1"/>
  <c r="BI19" i="7" l="1"/>
  <c r="AW19" i="7"/>
  <c r="BJ19" i="7" l="1"/>
  <c r="BK19" i="7" s="1"/>
  <c r="BL19" i="7" s="1"/>
  <c r="BN19" i="7" l="1"/>
  <c r="CA19" i="7" s="1"/>
  <c r="BO19" i="7"/>
  <c r="CB19" i="7" s="1"/>
  <c r="BM19" i="7"/>
  <c r="BP19" i="7" l="1"/>
  <c r="CC19" i="7" l="1"/>
  <c r="BQ19" i="7"/>
  <c r="CD19" i="7" l="1"/>
  <c r="CE19" i="7" s="1"/>
  <c r="CF19" i="7" s="1"/>
  <c r="CH19" i="7" l="1"/>
  <c r="CU19" i="7" s="1"/>
  <c r="CI19" i="7"/>
  <c r="CV19" i="7" s="1"/>
  <c r="CG19" i="7"/>
  <c r="CJ19" i="7" l="1"/>
  <c r="CW19" i="7" l="1"/>
  <c r="CK19" i="7"/>
  <c r="CX19" i="7" l="1"/>
  <c r="CY19" i="7" s="1"/>
  <c r="CZ19" i="7" s="1"/>
  <c r="DB19" i="7" l="1"/>
  <c r="DO19" i="7" s="1"/>
  <c r="DC19" i="7"/>
  <c r="DP19" i="7" s="1"/>
  <c r="DA19" i="7"/>
  <c r="DD19" i="7" l="1"/>
  <c r="DQ19" i="7" l="1"/>
  <c r="DE19" i="7"/>
  <c r="DR19" i="7" l="1"/>
  <c r="DS19" i="7" s="1"/>
  <c r="DT19" i="7" s="1"/>
  <c r="DV19" i="7" l="1"/>
  <c r="EI19" i="7" s="1"/>
  <c r="DW19" i="7"/>
  <c r="EJ19" i="7" s="1"/>
  <c r="DU19" i="7"/>
  <c r="DX19" i="7" l="1"/>
  <c r="EK19" i="7" l="1"/>
  <c r="DY19" i="7"/>
  <c r="EL19" i="7" l="1"/>
  <c r="EM19" i="7" s="1"/>
  <c r="EN19" i="7" s="1"/>
  <c r="EP19" i="7" l="1"/>
  <c r="FC19" i="7" s="1"/>
  <c r="EQ19" i="7"/>
  <c r="FD19" i="7" s="1"/>
  <c r="EO19" i="7"/>
  <c r="ER19" i="7" l="1"/>
  <c r="FE19" i="7" l="1"/>
  <c r="ES19" i="7"/>
  <c r="FF19" i="7" l="1"/>
  <c r="FG19" i="7" s="1"/>
  <c r="FH19" i="7" s="1"/>
  <c r="FJ19" i="7" l="1"/>
  <c r="FW19" i="7" s="1"/>
  <c r="FK19" i="7"/>
  <c r="FX19" i="7" s="1"/>
  <c r="FI19" i="7"/>
  <c r="FL19" i="7" l="1"/>
  <c r="FY19" i="7" l="1"/>
  <c r="FM19" i="7"/>
  <c r="FZ19" i="7" l="1"/>
  <c r="GA19" i="7" s="1"/>
  <c r="GB19" i="7" s="1"/>
  <c r="GD19" i="7" l="1"/>
  <c r="GQ19" i="7" s="1"/>
  <c r="GE19" i="7"/>
  <c r="GR19" i="7" s="1"/>
  <c r="GC19" i="7"/>
  <c r="GF19" i="7" l="1"/>
  <c r="GS19" i="7" l="1"/>
  <c r="GG19" i="7"/>
  <c r="GT19" i="7" l="1"/>
  <c r="GU19" i="7" s="1"/>
  <c r="GV19" i="7" s="1"/>
  <c r="GX19" i="7" l="1"/>
  <c r="HK19" i="7" s="1"/>
  <c r="GY19" i="7"/>
  <c r="HL19" i="7" s="1"/>
  <c r="GW19" i="7"/>
  <c r="GZ19" i="7" l="1"/>
  <c r="HM19" i="7" l="1"/>
  <c r="HA19" i="7"/>
  <c r="HN19" i="7" l="1"/>
  <c r="HO19" i="7" s="1"/>
  <c r="HP19" i="7" s="1"/>
  <c r="HR19" i="7" l="1"/>
  <c r="IE19" i="7" s="1"/>
  <c r="HS19" i="7"/>
  <c r="IF19" i="7" s="1"/>
  <c r="HQ19" i="7"/>
  <c r="HT19" i="7" l="1"/>
  <c r="IG19" i="7" l="1"/>
  <c r="HU19" i="7"/>
  <c r="IH19" i="7" l="1"/>
  <c r="II19" i="7" s="1"/>
  <c r="IJ19" i="7" s="1"/>
  <c r="IL19" i="7" l="1"/>
  <c r="I19" i="7" s="1"/>
  <c r="IM19" i="7"/>
  <c r="J19" i="7" s="1"/>
  <c r="T20" i="7" s="1"/>
  <c r="IK19" i="7"/>
  <c r="D19" i="7"/>
  <c r="G19" i="7" l="1"/>
  <c r="IN19" i="7"/>
  <c r="H19" i="7" l="1"/>
  <c r="U20" i="7" s="1"/>
  <c r="IO19" i="7"/>
  <c r="E19" i="7" l="1"/>
  <c r="K19" i="7"/>
  <c r="P19" i="7" l="1"/>
  <c r="W20" i="7" s="1"/>
  <c r="S20" i="7"/>
  <c r="V20" i="7" l="1"/>
  <c r="X20" i="7" s="1"/>
  <c r="Y20" i="7" l="1"/>
  <c r="AB20" i="7" s="1"/>
  <c r="AA20" i="7"/>
  <c r="AN20" i="7" s="1"/>
  <c r="Z20" i="7"/>
  <c r="AM20" i="7" s="1"/>
  <c r="AO20" i="7" l="1"/>
  <c r="AC20" i="7"/>
  <c r="AP20" i="7" l="1"/>
  <c r="AQ20" i="7" s="1"/>
  <c r="AR20" i="7" s="1"/>
  <c r="AT20" i="7" l="1"/>
  <c r="BG20" i="7" s="1"/>
  <c r="AU20" i="7"/>
  <c r="BH20" i="7" s="1"/>
  <c r="AS20" i="7"/>
  <c r="AV20" i="7" l="1"/>
  <c r="BI20" i="7" l="1"/>
  <c r="AW20" i="7"/>
  <c r="BJ20" i="7" l="1"/>
  <c r="BK20" i="7" s="1"/>
  <c r="BL20" i="7" s="1"/>
  <c r="BN20" i="7" l="1"/>
  <c r="CA20" i="7" s="1"/>
  <c r="BO20" i="7"/>
  <c r="CB20" i="7" s="1"/>
  <c r="BM20" i="7"/>
  <c r="BP20" i="7" l="1"/>
  <c r="CC20" i="7" l="1"/>
  <c r="BQ20" i="7"/>
  <c r="CD20" i="7" l="1"/>
  <c r="CE20" i="7" s="1"/>
  <c r="CF20" i="7" s="1"/>
  <c r="CH20" i="7" l="1"/>
  <c r="CU20" i="7" s="1"/>
  <c r="CI20" i="7"/>
  <c r="CV20" i="7" s="1"/>
  <c r="CG20" i="7"/>
  <c r="CJ20" i="7" l="1"/>
  <c r="CW20" i="7" l="1"/>
  <c r="CK20" i="7"/>
  <c r="CX20" i="7" l="1"/>
  <c r="CY20" i="7" s="1"/>
  <c r="CZ20" i="7" s="1"/>
  <c r="DB20" i="7" l="1"/>
  <c r="DO20" i="7" s="1"/>
  <c r="DC20" i="7"/>
  <c r="DP20" i="7"/>
  <c r="DA20" i="7"/>
  <c r="DD20" i="7" l="1"/>
  <c r="DQ20" i="7" l="1"/>
  <c r="DE20" i="7"/>
  <c r="DR20" i="7" l="1"/>
  <c r="DS20" i="7" s="1"/>
  <c r="DT20" i="7" s="1"/>
  <c r="DV20" i="7" l="1"/>
  <c r="EI20" i="7" s="1"/>
  <c r="DW20" i="7"/>
  <c r="EJ20" i="7" s="1"/>
  <c r="DU20" i="7"/>
  <c r="DX20" i="7" l="1"/>
  <c r="EK20" i="7" l="1"/>
  <c r="DY20" i="7"/>
  <c r="EL20" i="7" l="1"/>
  <c r="EM20" i="7" s="1"/>
  <c r="EN20" i="7" s="1"/>
  <c r="EP20" i="7" l="1"/>
  <c r="FC20" i="7" s="1"/>
  <c r="EQ20" i="7"/>
  <c r="FD20" i="7" s="1"/>
  <c r="EO20" i="7"/>
  <c r="ER20" i="7" l="1"/>
  <c r="FE20" i="7" l="1"/>
  <c r="ES20" i="7"/>
  <c r="FF20" i="7" l="1"/>
  <c r="FG20" i="7" s="1"/>
  <c r="FH20" i="7" s="1"/>
  <c r="FJ20" i="7" l="1"/>
  <c r="FW20" i="7" s="1"/>
  <c r="FK20" i="7"/>
  <c r="FX20" i="7" s="1"/>
  <c r="FI20" i="7"/>
  <c r="FL20" i="7" l="1"/>
  <c r="FY20" i="7" l="1"/>
  <c r="FM20" i="7"/>
  <c r="FZ20" i="7" l="1"/>
  <c r="GA20" i="7" s="1"/>
  <c r="GB20" i="7" s="1"/>
  <c r="GD20" i="7" l="1"/>
  <c r="GQ20" i="7" s="1"/>
  <c r="GE20" i="7"/>
  <c r="GR20" i="7" s="1"/>
  <c r="GC20" i="7"/>
  <c r="GF20" i="7" l="1"/>
  <c r="GS20" i="7" l="1"/>
  <c r="GG20" i="7"/>
  <c r="GT20" i="7" l="1"/>
  <c r="GU20" i="7" s="1"/>
  <c r="GV20" i="7" s="1"/>
  <c r="GX20" i="7" l="1"/>
  <c r="HK20" i="7" s="1"/>
  <c r="GY20" i="7"/>
  <c r="HL20" i="7" s="1"/>
  <c r="GW20" i="7"/>
  <c r="GZ20" i="7" l="1"/>
  <c r="HM20" i="7" l="1"/>
  <c r="HA20" i="7"/>
  <c r="HN20" i="7" l="1"/>
  <c r="HO20" i="7" s="1"/>
  <c r="HP20" i="7" s="1"/>
  <c r="HR20" i="7" l="1"/>
  <c r="IE20" i="7" s="1"/>
  <c r="HS20" i="7"/>
  <c r="IF20" i="7" s="1"/>
  <c r="HQ20" i="7"/>
  <c r="HT20" i="7" l="1"/>
  <c r="IG20" i="7" l="1"/>
  <c r="HU20" i="7"/>
  <c r="IH20" i="7" l="1"/>
  <c r="II20" i="7" s="1"/>
  <c r="IJ20" i="7" s="1"/>
  <c r="IL20" i="7" l="1"/>
  <c r="I20" i="7" s="1"/>
  <c r="IM20" i="7"/>
  <c r="J20" i="7" s="1"/>
  <c r="T21" i="7" s="1"/>
  <c r="IK20" i="7"/>
  <c r="D20" i="7"/>
  <c r="G20" i="7" l="1"/>
  <c r="IN20" i="7"/>
  <c r="H20" i="7" l="1"/>
  <c r="U21" i="7" s="1"/>
  <c r="IO20" i="7"/>
  <c r="K20" i="7" l="1"/>
  <c r="E20" i="7"/>
  <c r="P20" i="7" l="1"/>
  <c r="W21" i="7" s="1"/>
  <c r="S21" i="7"/>
  <c r="V21" i="7" l="1"/>
  <c r="X21" i="7" s="1"/>
  <c r="Y21" i="7"/>
  <c r="Z21" i="7" l="1"/>
  <c r="AM21" i="7" s="1"/>
  <c r="AA21" i="7"/>
  <c r="AN21" i="7" s="1"/>
  <c r="AB21" i="7"/>
  <c r="AO21" i="7" l="1"/>
  <c r="AC21" i="7"/>
  <c r="AP21" i="7" l="1"/>
  <c r="AQ21" i="7" s="1"/>
  <c r="AR21" i="7" s="1"/>
  <c r="AT21" i="7" l="1"/>
  <c r="BG21" i="7" s="1"/>
  <c r="AU21" i="7"/>
  <c r="BH21" i="7" s="1"/>
  <c r="AS21" i="7"/>
  <c r="AV21" i="7" l="1"/>
  <c r="BI21" i="7" l="1"/>
  <c r="AW21" i="7"/>
  <c r="BJ21" i="7" l="1"/>
  <c r="BK21" i="7" s="1"/>
  <c r="BL21" i="7" s="1"/>
  <c r="BN21" i="7" l="1"/>
  <c r="CA21" i="7" s="1"/>
  <c r="BO21" i="7"/>
  <c r="CB21" i="7" s="1"/>
  <c r="BM21" i="7"/>
  <c r="BP21" i="7" l="1"/>
  <c r="CC21" i="7" l="1"/>
  <c r="BQ21" i="7"/>
  <c r="CD21" i="7" l="1"/>
  <c r="CE21" i="7" s="1"/>
  <c r="CF21" i="7" s="1"/>
  <c r="CH21" i="7" l="1"/>
  <c r="CU21" i="7" s="1"/>
  <c r="CI21" i="7"/>
  <c r="CV21" i="7" s="1"/>
  <c r="CG21" i="7"/>
  <c r="CJ21" i="7" l="1"/>
  <c r="CW21" i="7" l="1"/>
  <c r="CK21" i="7"/>
  <c r="CX21" i="7" l="1"/>
  <c r="CY21" i="7" s="1"/>
  <c r="CZ21" i="7" s="1"/>
  <c r="DB21" i="7" l="1"/>
  <c r="DO21" i="7" s="1"/>
  <c r="DC21" i="7"/>
  <c r="DP21" i="7" s="1"/>
  <c r="DA21" i="7"/>
  <c r="DD21" i="7" l="1"/>
  <c r="DQ21" i="7" l="1"/>
  <c r="DE21" i="7"/>
  <c r="DR21" i="7" l="1"/>
  <c r="DS21" i="7" s="1"/>
  <c r="DT21" i="7" s="1"/>
  <c r="DV21" i="7" l="1"/>
  <c r="EI21" i="7" s="1"/>
  <c r="DW21" i="7"/>
  <c r="EJ21" i="7" s="1"/>
  <c r="DU21" i="7"/>
  <c r="DX21" i="7" l="1"/>
  <c r="EK21" i="7" l="1"/>
  <c r="DY21" i="7"/>
  <c r="EL21" i="7" l="1"/>
  <c r="EM21" i="7" s="1"/>
  <c r="EN21" i="7" s="1"/>
  <c r="EP21" i="7" l="1"/>
  <c r="FC21" i="7" s="1"/>
  <c r="EQ21" i="7"/>
  <c r="FD21" i="7" s="1"/>
  <c r="EO21" i="7"/>
  <c r="ER21" i="7" l="1"/>
  <c r="FE21" i="7" l="1"/>
  <c r="ES21" i="7"/>
  <c r="FF21" i="7" l="1"/>
  <c r="FG21" i="7" s="1"/>
  <c r="FH21" i="7" s="1"/>
  <c r="FJ21" i="7" l="1"/>
  <c r="FW21" i="7" s="1"/>
  <c r="FK21" i="7"/>
  <c r="FX21" i="7" s="1"/>
  <c r="FI21" i="7"/>
  <c r="FL21" i="7" l="1"/>
  <c r="FY21" i="7" l="1"/>
  <c r="FM21" i="7"/>
  <c r="FZ21" i="7" l="1"/>
  <c r="GA21" i="7" s="1"/>
  <c r="GB21" i="7" s="1"/>
  <c r="GD21" i="7" l="1"/>
  <c r="GQ21" i="7" s="1"/>
  <c r="GE21" i="7"/>
  <c r="GR21" i="7" s="1"/>
  <c r="GC21" i="7"/>
  <c r="GF21" i="7" l="1"/>
  <c r="GS21" i="7" l="1"/>
  <c r="GG21" i="7"/>
  <c r="GT21" i="7" l="1"/>
  <c r="GU21" i="7" s="1"/>
  <c r="GV21" i="7" s="1"/>
  <c r="GX21" i="7" l="1"/>
  <c r="HK21" i="7" s="1"/>
  <c r="GY21" i="7"/>
  <c r="HL21" i="7" s="1"/>
  <c r="GW21" i="7"/>
  <c r="GZ21" i="7" l="1"/>
  <c r="HM21" i="7" l="1"/>
  <c r="HA21" i="7"/>
  <c r="HN21" i="7" l="1"/>
  <c r="HO21" i="7" s="1"/>
  <c r="HP21" i="7" s="1"/>
  <c r="HR21" i="7" l="1"/>
  <c r="IE21" i="7" s="1"/>
  <c r="HS21" i="7"/>
  <c r="IF21" i="7" s="1"/>
  <c r="HQ21" i="7"/>
  <c r="HT21" i="7" l="1"/>
  <c r="IG21" i="7" l="1"/>
  <c r="HU21" i="7"/>
  <c r="IH21" i="7" l="1"/>
  <c r="II21" i="7" s="1"/>
  <c r="IJ21" i="7" s="1"/>
  <c r="IL21" i="7" l="1"/>
  <c r="I21" i="7" s="1"/>
  <c r="IM21" i="7"/>
  <c r="J21" i="7" s="1"/>
  <c r="T22" i="7" s="1"/>
  <c r="IK21" i="7"/>
  <c r="D21" i="7"/>
  <c r="G21" i="7" l="1"/>
  <c r="IN21" i="7"/>
  <c r="H21" i="7" l="1"/>
  <c r="U22" i="7" s="1"/>
  <c r="IO21" i="7"/>
  <c r="E21" i="7" l="1"/>
  <c r="K21" i="7"/>
  <c r="P21" i="7" l="1"/>
  <c r="W22" i="7" s="1"/>
  <c r="S22" i="7"/>
  <c r="V22" i="7" l="1"/>
  <c r="X22" i="7" s="1"/>
  <c r="Z22" i="7" l="1"/>
  <c r="AM22" i="7" s="1"/>
  <c r="AA22" i="7"/>
  <c r="Y22" i="7"/>
  <c r="AB22" i="7" s="1"/>
  <c r="AN22" i="7"/>
  <c r="AO22" i="7" l="1"/>
  <c r="AC22" i="7"/>
  <c r="AP22" i="7" l="1"/>
  <c r="AQ22" i="7" s="1"/>
  <c r="AR22" i="7" s="1"/>
  <c r="AT22" i="7" l="1"/>
  <c r="BG22" i="7" s="1"/>
  <c r="AU22" i="7"/>
  <c r="BH22" i="7" s="1"/>
  <c r="AS22" i="7"/>
  <c r="AV22" i="7" l="1"/>
  <c r="BI22" i="7" l="1"/>
  <c r="AW22" i="7"/>
  <c r="BJ22" i="7" l="1"/>
  <c r="BK22" i="7" s="1"/>
  <c r="BL22" i="7" s="1"/>
  <c r="BN22" i="7" l="1"/>
  <c r="CA22" i="7" s="1"/>
  <c r="BO22" i="7"/>
  <c r="CB22" i="7" s="1"/>
  <c r="BM22" i="7"/>
  <c r="BP22" i="7" l="1"/>
  <c r="CC22" i="7" l="1"/>
  <c r="BQ22" i="7"/>
  <c r="CD22" i="7" l="1"/>
  <c r="CE22" i="7" s="1"/>
  <c r="CF22" i="7" s="1"/>
  <c r="CH22" i="7" l="1"/>
  <c r="CU22" i="7" s="1"/>
  <c r="CI22" i="7"/>
  <c r="CV22" i="7" s="1"/>
  <c r="CG22" i="7"/>
  <c r="CJ22" i="7" l="1"/>
  <c r="CW22" i="7" l="1"/>
  <c r="CK22" i="7"/>
  <c r="CX22" i="7" l="1"/>
  <c r="CY22" i="7" s="1"/>
  <c r="CZ22" i="7" s="1"/>
  <c r="DB22" i="7" l="1"/>
  <c r="DO22" i="7" s="1"/>
  <c r="DC22" i="7"/>
  <c r="DP22" i="7" s="1"/>
  <c r="DA22" i="7"/>
  <c r="DD22" i="7" l="1"/>
  <c r="DQ22" i="7" l="1"/>
  <c r="DE22" i="7"/>
  <c r="DR22" i="7" l="1"/>
  <c r="DS22" i="7" s="1"/>
  <c r="DT22" i="7" s="1"/>
  <c r="DV22" i="7" l="1"/>
  <c r="EI22" i="7" s="1"/>
  <c r="DW22" i="7"/>
  <c r="EJ22" i="7" s="1"/>
  <c r="DU22" i="7"/>
  <c r="DX22" i="7" l="1"/>
  <c r="EK22" i="7" l="1"/>
  <c r="DY22" i="7"/>
  <c r="EL22" i="7" l="1"/>
  <c r="EM22" i="7" s="1"/>
  <c r="EN22" i="7" s="1"/>
  <c r="EP22" i="7" l="1"/>
  <c r="FC22" i="7" s="1"/>
  <c r="EQ22" i="7"/>
  <c r="FD22" i="7" s="1"/>
  <c r="EO22" i="7"/>
  <c r="ER22" i="7" l="1"/>
  <c r="FE22" i="7" l="1"/>
  <c r="ES22" i="7"/>
  <c r="FF22" i="7" l="1"/>
  <c r="FG22" i="7" s="1"/>
  <c r="FH22" i="7" s="1"/>
  <c r="FJ22" i="7" l="1"/>
  <c r="FW22" i="7" s="1"/>
  <c r="FK22" i="7"/>
  <c r="FX22" i="7" s="1"/>
  <c r="FI22" i="7"/>
  <c r="FL22" i="7" l="1"/>
  <c r="FY22" i="7" l="1"/>
  <c r="FM22" i="7"/>
  <c r="FZ22" i="7" l="1"/>
  <c r="GA22" i="7" s="1"/>
  <c r="GB22" i="7" s="1"/>
  <c r="GD22" i="7" l="1"/>
  <c r="GQ22" i="7" s="1"/>
  <c r="GE22" i="7"/>
  <c r="GR22" i="7" s="1"/>
  <c r="GC22" i="7"/>
  <c r="GF22" i="7" l="1"/>
  <c r="GS22" i="7" l="1"/>
  <c r="GG22" i="7"/>
  <c r="GT22" i="7" l="1"/>
  <c r="GU22" i="7" s="1"/>
  <c r="GV22" i="7" s="1"/>
  <c r="GX22" i="7" l="1"/>
  <c r="HK22" i="7" s="1"/>
  <c r="GY22" i="7"/>
  <c r="HL22" i="7" s="1"/>
  <c r="GW22" i="7"/>
  <c r="GZ22" i="7" l="1"/>
  <c r="HM22" i="7" l="1"/>
  <c r="HA22" i="7"/>
  <c r="HN22" i="7" l="1"/>
  <c r="HO22" i="7" s="1"/>
  <c r="HP22" i="7" s="1"/>
  <c r="HR22" i="7" l="1"/>
  <c r="IE22" i="7" s="1"/>
  <c r="HS22" i="7"/>
  <c r="IF22" i="7" s="1"/>
  <c r="HQ22" i="7"/>
  <c r="HT22" i="7" l="1"/>
  <c r="IG22" i="7" l="1"/>
  <c r="HU22" i="7"/>
  <c r="IH22" i="7" l="1"/>
  <c r="II22" i="7" s="1"/>
  <c r="IJ22" i="7" s="1"/>
  <c r="IL22" i="7" l="1"/>
  <c r="I22" i="7" s="1"/>
  <c r="IM22" i="7"/>
  <c r="J22" i="7" s="1"/>
  <c r="T23" i="7" s="1"/>
  <c r="IK22" i="7"/>
  <c r="D22" i="7"/>
  <c r="G22" i="7" l="1"/>
  <c r="IN22" i="7"/>
  <c r="H22" i="7" l="1"/>
  <c r="U23" i="7" s="1"/>
  <c r="IO22" i="7"/>
  <c r="K22" i="7" l="1"/>
  <c r="E22" i="7"/>
  <c r="P22" i="7" l="1"/>
  <c r="W23" i="7" s="1"/>
  <c r="S23" i="7"/>
  <c r="V23" i="7" l="1"/>
  <c r="X23" i="7" s="1"/>
  <c r="Z23" i="7" l="1"/>
  <c r="AM23" i="7" s="1"/>
  <c r="AA23" i="7"/>
  <c r="AN23" i="7" s="1"/>
  <c r="Y23" i="7"/>
  <c r="AB23" i="7"/>
  <c r="AO23" i="7" l="1"/>
  <c r="AC23" i="7"/>
  <c r="AP23" i="7" l="1"/>
  <c r="AQ23" i="7" s="1"/>
  <c r="AR23" i="7" s="1"/>
  <c r="AT23" i="7" l="1"/>
  <c r="BG23" i="7" s="1"/>
  <c r="AU23" i="7"/>
  <c r="BH23" i="7" s="1"/>
  <c r="AS23" i="7"/>
  <c r="AV23" i="7" l="1"/>
  <c r="BI23" i="7" l="1"/>
  <c r="AW23" i="7"/>
  <c r="BJ23" i="7" l="1"/>
  <c r="BK23" i="7" s="1"/>
  <c r="BL23" i="7" s="1"/>
  <c r="BN23" i="7" l="1"/>
  <c r="CA23" i="7" s="1"/>
  <c r="BO23" i="7"/>
  <c r="CB23" i="7" s="1"/>
  <c r="BM23" i="7"/>
  <c r="BP23" i="7" l="1"/>
  <c r="CC23" i="7" l="1"/>
  <c r="BQ23" i="7"/>
  <c r="CD23" i="7" l="1"/>
  <c r="CE23" i="7" s="1"/>
  <c r="CF23" i="7" s="1"/>
  <c r="CH23" i="7" l="1"/>
  <c r="CU23" i="7" s="1"/>
  <c r="CI23" i="7"/>
  <c r="CV23" i="7" s="1"/>
  <c r="CG23" i="7"/>
  <c r="CJ23" i="7" l="1"/>
  <c r="CW23" i="7" l="1"/>
  <c r="CK23" i="7"/>
  <c r="CX23" i="7" l="1"/>
  <c r="CY23" i="7" s="1"/>
  <c r="CZ23" i="7" s="1"/>
  <c r="DB23" i="7" l="1"/>
  <c r="DO23" i="7" s="1"/>
  <c r="DC23" i="7"/>
  <c r="DP23" i="7" s="1"/>
  <c r="DA23" i="7"/>
  <c r="DD23" i="7" l="1"/>
  <c r="DQ23" i="7" l="1"/>
  <c r="DE23" i="7"/>
  <c r="DR23" i="7" l="1"/>
  <c r="DS23" i="7" s="1"/>
  <c r="DT23" i="7" s="1"/>
  <c r="DV23" i="7" l="1"/>
  <c r="EI23" i="7" s="1"/>
  <c r="DW23" i="7"/>
  <c r="EJ23" i="7" s="1"/>
  <c r="DU23" i="7"/>
  <c r="DX23" i="7" l="1"/>
  <c r="EK23" i="7" l="1"/>
  <c r="DY23" i="7"/>
  <c r="EL23" i="7" l="1"/>
  <c r="EM23" i="7" s="1"/>
  <c r="EN23" i="7" s="1"/>
  <c r="EP23" i="7" l="1"/>
  <c r="FC23" i="7" s="1"/>
  <c r="EQ23" i="7"/>
  <c r="FD23" i="7" s="1"/>
  <c r="EO23" i="7"/>
  <c r="ER23" i="7" l="1"/>
  <c r="FE23" i="7" l="1"/>
  <c r="ES23" i="7"/>
  <c r="FF23" i="7" l="1"/>
  <c r="FG23" i="7" s="1"/>
  <c r="FH23" i="7" s="1"/>
  <c r="FJ23" i="7" l="1"/>
  <c r="FW23" i="7" s="1"/>
  <c r="FK23" i="7"/>
  <c r="FX23" i="7" s="1"/>
  <c r="FI23" i="7"/>
  <c r="FL23" i="7" l="1"/>
  <c r="FY23" i="7" l="1"/>
  <c r="FM23" i="7"/>
  <c r="FZ23" i="7" l="1"/>
  <c r="GA23" i="7" s="1"/>
  <c r="GB23" i="7" s="1"/>
  <c r="GD23" i="7" l="1"/>
  <c r="GQ23" i="7" s="1"/>
  <c r="GE23" i="7"/>
  <c r="GR23" i="7" s="1"/>
  <c r="GC23" i="7"/>
  <c r="GF23" i="7" l="1"/>
  <c r="GS23" i="7" l="1"/>
  <c r="GG23" i="7"/>
  <c r="GT23" i="7" l="1"/>
  <c r="GU23" i="7" s="1"/>
  <c r="GV23" i="7" s="1"/>
  <c r="GX23" i="7" l="1"/>
  <c r="HK23" i="7" s="1"/>
  <c r="GY23" i="7"/>
  <c r="HL23" i="7" s="1"/>
  <c r="GW23" i="7"/>
  <c r="GZ23" i="7" l="1"/>
  <c r="HM23" i="7" l="1"/>
  <c r="HA23" i="7"/>
  <c r="HN23" i="7" l="1"/>
  <c r="HO23" i="7" s="1"/>
  <c r="HP23" i="7" s="1"/>
  <c r="HR23" i="7" l="1"/>
  <c r="IE23" i="7" s="1"/>
  <c r="HS23" i="7"/>
  <c r="IF23" i="7" s="1"/>
  <c r="HQ23" i="7"/>
  <c r="HT23" i="7" l="1"/>
  <c r="IG23" i="7" l="1"/>
  <c r="HU23" i="7"/>
  <c r="IH23" i="7" l="1"/>
  <c r="II23" i="7" s="1"/>
  <c r="IJ23" i="7" s="1"/>
  <c r="IL23" i="7" l="1"/>
  <c r="I23" i="7" s="1"/>
  <c r="IM23" i="7"/>
  <c r="J23" i="7" s="1"/>
  <c r="T24" i="7" s="1"/>
  <c r="IK23" i="7"/>
  <c r="D23" i="7"/>
  <c r="G23" i="7" l="1"/>
  <c r="IN23" i="7"/>
  <c r="H23" i="7" l="1"/>
  <c r="U24" i="7" s="1"/>
  <c r="IO23" i="7"/>
  <c r="K23" i="7" l="1"/>
  <c r="E23" i="7"/>
  <c r="P23" i="7" l="1"/>
  <c r="W24" i="7" s="1"/>
  <c r="S24" i="7"/>
  <c r="V24" i="7" l="1"/>
  <c r="X24" i="7" s="1"/>
  <c r="Z24" i="7" l="1"/>
  <c r="AM24" i="7" s="1"/>
  <c r="AA24" i="7"/>
  <c r="AN24" i="7" s="1"/>
  <c r="Y24" i="7"/>
  <c r="AB24" i="7" s="1"/>
  <c r="AO24" i="7" l="1"/>
  <c r="AC24" i="7"/>
  <c r="AP24" i="7" l="1"/>
  <c r="AQ24" i="7" s="1"/>
  <c r="AR24" i="7" s="1"/>
  <c r="AT24" i="7" l="1"/>
  <c r="BG24" i="7" s="1"/>
  <c r="AU24" i="7"/>
  <c r="BH24" i="7" s="1"/>
  <c r="AS24" i="7"/>
  <c r="AV24" i="7" l="1"/>
  <c r="BI24" i="7" l="1"/>
  <c r="AW24" i="7"/>
  <c r="BJ24" i="7" l="1"/>
  <c r="BK24" i="7" s="1"/>
  <c r="BL24" i="7" s="1"/>
  <c r="BN24" i="7" l="1"/>
  <c r="CA24" i="7" s="1"/>
  <c r="BO24" i="7"/>
  <c r="CB24" i="7" s="1"/>
  <c r="BM24" i="7"/>
  <c r="BP24" i="7" l="1"/>
  <c r="CC24" i="7" l="1"/>
  <c r="BQ24" i="7"/>
  <c r="CD24" i="7" l="1"/>
  <c r="CE24" i="7" s="1"/>
  <c r="CF24" i="7" s="1"/>
  <c r="CH24" i="7" l="1"/>
  <c r="CU24" i="7" s="1"/>
  <c r="CI24" i="7"/>
  <c r="CV24" i="7" s="1"/>
  <c r="CG24" i="7"/>
  <c r="CJ24" i="7" l="1"/>
  <c r="CW24" i="7" l="1"/>
  <c r="CK24" i="7"/>
  <c r="CX24" i="7" l="1"/>
  <c r="CY24" i="7" s="1"/>
  <c r="CZ24" i="7" s="1"/>
  <c r="DB24" i="7" l="1"/>
  <c r="DO24" i="7" s="1"/>
  <c r="DC24" i="7"/>
  <c r="DP24" i="7" s="1"/>
  <c r="DA24" i="7"/>
  <c r="DD24" i="7" l="1"/>
  <c r="DQ24" i="7" l="1"/>
  <c r="DE24" i="7"/>
  <c r="DR24" i="7" l="1"/>
  <c r="DS24" i="7" s="1"/>
  <c r="DT24" i="7" s="1"/>
  <c r="DV24" i="7" l="1"/>
  <c r="EI24" i="7" s="1"/>
  <c r="DW24" i="7"/>
  <c r="EJ24" i="7" s="1"/>
  <c r="DU24" i="7"/>
  <c r="DX24" i="7" l="1"/>
  <c r="EK24" i="7" l="1"/>
  <c r="DY24" i="7"/>
  <c r="EL24" i="7" l="1"/>
  <c r="EM24" i="7" s="1"/>
  <c r="EN24" i="7" s="1"/>
  <c r="EP24" i="7" l="1"/>
  <c r="FC24" i="7" s="1"/>
  <c r="EQ24" i="7"/>
  <c r="FD24" i="7" s="1"/>
  <c r="EO24" i="7"/>
  <c r="ER24" i="7" l="1"/>
  <c r="FE24" i="7" l="1"/>
  <c r="ES24" i="7"/>
  <c r="FF24" i="7" l="1"/>
  <c r="FG24" i="7" s="1"/>
  <c r="FH24" i="7" s="1"/>
  <c r="FJ24" i="7" l="1"/>
  <c r="FW24" i="7" s="1"/>
  <c r="FK24" i="7"/>
  <c r="FX24" i="7" s="1"/>
  <c r="FI24" i="7"/>
  <c r="FL24" i="7" l="1"/>
  <c r="FY24" i="7" l="1"/>
  <c r="FM24" i="7"/>
  <c r="FZ24" i="7" l="1"/>
  <c r="GA24" i="7" s="1"/>
  <c r="GB24" i="7" s="1"/>
  <c r="GD24" i="7" l="1"/>
  <c r="GQ24" i="7" s="1"/>
  <c r="GE24" i="7"/>
  <c r="GR24" i="7" s="1"/>
  <c r="GC24" i="7"/>
  <c r="GF24" i="7" l="1"/>
  <c r="GS24" i="7" l="1"/>
  <c r="GG24" i="7"/>
  <c r="GT24" i="7" l="1"/>
  <c r="GU24" i="7" s="1"/>
  <c r="GV24" i="7" s="1"/>
  <c r="GX24" i="7" l="1"/>
  <c r="HK24" i="7" s="1"/>
  <c r="GY24" i="7"/>
  <c r="HL24" i="7" s="1"/>
  <c r="GW24" i="7"/>
  <c r="GZ24" i="7" l="1"/>
  <c r="HM24" i="7" l="1"/>
  <c r="HA24" i="7"/>
  <c r="HN24" i="7" l="1"/>
  <c r="HO24" i="7" s="1"/>
  <c r="HP24" i="7" s="1"/>
  <c r="HR24" i="7" l="1"/>
  <c r="IE24" i="7" s="1"/>
  <c r="HS24" i="7"/>
  <c r="IF24" i="7" s="1"/>
  <c r="HQ24" i="7"/>
  <c r="HT24" i="7" l="1"/>
  <c r="IG24" i="7" l="1"/>
  <c r="HU24" i="7"/>
  <c r="IH24" i="7" l="1"/>
  <c r="II24" i="7" s="1"/>
  <c r="IJ24" i="7" s="1"/>
  <c r="IL24" i="7" l="1"/>
  <c r="I24" i="7" s="1"/>
  <c r="IM24" i="7"/>
  <c r="J24" i="7" s="1"/>
  <c r="T25" i="7" s="1"/>
  <c r="IK24" i="7"/>
  <c r="D24" i="7"/>
  <c r="G24" i="7" l="1"/>
  <c r="IN24" i="7"/>
  <c r="H24" i="7" l="1"/>
  <c r="U25" i="7" s="1"/>
  <c r="IO24" i="7"/>
  <c r="E24" i="7" l="1"/>
  <c r="K24" i="7"/>
  <c r="P24" i="7" l="1"/>
  <c r="W25" i="7" s="1"/>
  <c r="S25" i="7"/>
  <c r="V25" i="7" l="1"/>
  <c r="X25" i="7" s="1"/>
  <c r="Y25" i="7" l="1"/>
  <c r="AB25" i="7" s="1"/>
  <c r="AA25" i="7"/>
  <c r="AN25" i="7" s="1"/>
  <c r="Z25" i="7"/>
  <c r="AM25" i="7" s="1"/>
  <c r="AO25" i="7" l="1"/>
  <c r="AC25" i="7"/>
  <c r="AP25" i="7" l="1"/>
  <c r="AQ25" i="7" s="1"/>
  <c r="AR25" i="7" s="1"/>
  <c r="AT25" i="7" l="1"/>
  <c r="BG25" i="7" s="1"/>
  <c r="AU25" i="7"/>
  <c r="BH25" i="7" s="1"/>
  <c r="AS25" i="7"/>
  <c r="AV25" i="7" l="1"/>
  <c r="BI25" i="7" l="1"/>
  <c r="AW25" i="7"/>
  <c r="BJ25" i="7" l="1"/>
  <c r="BK25" i="7" s="1"/>
  <c r="BL25" i="7" s="1"/>
  <c r="BN25" i="7" l="1"/>
  <c r="CA25" i="7" s="1"/>
  <c r="BO25" i="7"/>
  <c r="CB25" i="7" s="1"/>
  <c r="BM25" i="7"/>
  <c r="BP25" i="7" l="1"/>
  <c r="CC25" i="7" l="1"/>
  <c r="BQ25" i="7"/>
  <c r="CD25" i="7" l="1"/>
  <c r="CE25" i="7" s="1"/>
  <c r="CF25" i="7" s="1"/>
  <c r="CH25" i="7" l="1"/>
  <c r="CU25" i="7" s="1"/>
  <c r="CI25" i="7"/>
  <c r="CV25" i="7" s="1"/>
  <c r="CG25" i="7"/>
  <c r="CJ25" i="7" l="1"/>
  <c r="CW25" i="7" l="1"/>
  <c r="CK25" i="7"/>
  <c r="CX25" i="7" l="1"/>
  <c r="CY25" i="7" s="1"/>
  <c r="CZ25" i="7" s="1"/>
  <c r="DB25" i="7" l="1"/>
  <c r="DO25" i="7" s="1"/>
  <c r="DC25" i="7"/>
  <c r="DP25" i="7" s="1"/>
  <c r="DA25" i="7"/>
  <c r="DD25" i="7" l="1"/>
  <c r="DQ25" i="7" l="1"/>
  <c r="DE25" i="7"/>
  <c r="DR25" i="7" l="1"/>
  <c r="DS25" i="7" s="1"/>
  <c r="DT25" i="7" s="1"/>
  <c r="DV25" i="7" l="1"/>
  <c r="EI25" i="7" s="1"/>
  <c r="DW25" i="7"/>
  <c r="EJ25" i="7" s="1"/>
  <c r="DU25" i="7"/>
  <c r="DX25" i="7" l="1"/>
  <c r="EK25" i="7" l="1"/>
  <c r="DY25" i="7"/>
  <c r="EL25" i="7" l="1"/>
  <c r="EM25" i="7" s="1"/>
  <c r="EN25" i="7" s="1"/>
  <c r="EP25" i="7" l="1"/>
  <c r="FC25" i="7" s="1"/>
  <c r="EQ25" i="7"/>
  <c r="FD25" i="7" s="1"/>
  <c r="EO25" i="7"/>
  <c r="ER25" i="7" l="1"/>
  <c r="FE25" i="7" l="1"/>
  <c r="ES25" i="7"/>
  <c r="FF25" i="7" l="1"/>
  <c r="FG25" i="7" s="1"/>
  <c r="FH25" i="7" s="1"/>
  <c r="FJ25" i="7" l="1"/>
  <c r="FW25" i="7" s="1"/>
  <c r="FK25" i="7"/>
  <c r="FX25" i="7" s="1"/>
  <c r="FI25" i="7"/>
  <c r="FL25" i="7" l="1"/>
  <c r="FY25" i="7" l="1"/>
  <c r="FM25" i="7"/>
  <c r="FZ25" i="7" l="1"/>
  <c r="GA25" i="7" s="1"/>
  <c r="GB25" i="7" s="1"/>
  <c r="GD25" i="7" l="1"/>
  <c r="GQ25" i="7" s="1"/>
  <c r="GE25" i="7"/>
  <c r="GR25" i="7" s="1"/>
  <c r="GC25" i="7"/>
  <c r="GF25" i="7" l="1"/>
  <c r="GS25" i="7" l="1"/>
  <c r="GG25" i="7"/>
  <c r="GT25" i="7" l="1"/>
  <c r="GU25" i="7" s="1"/>
  <c r="GV25" i="7" s="1"/>
  <c r="GX25" i="7" l="1"/>
  <c r="HK25" i="7" s="1"/>
  <c r="GY25" i="7"/>
  <c r="HL25" i="7"/>
  <c r="GW25" i="7"/>
  <c r="GZ25" i="7" l="1"/>
  <c r="HM25" i="7" l="1"/>
  <c r="HA25" i="7"/>
  <c r="HN25" i="7" l="1"/>
  <c r="HO25" i="7" s="1"/>
  <c r="HP25" i="7" s="1"/>
  <c r="HR25" i="7" l="1"/>
  <c r="IE25" i="7" s="1"/>
  <c r="HS25" i="7"/>
  <c r="IF25" i="7" s="1"/>
  <c r="HQ25" i="7"/>
  <c r="HT25" i="7" l="1"/>
  <c r="IG25" i="7" l="1"/>
  <c r="HU25" i="7"/>
  <c r="IH25" i="7" l="1"/>
  <c r="II25" i="7" s="1"/>
  <c r="IJ25" i="7" s="1"/>
  <c r="IL25" i="7" l="1"/>
  <c r="I25" i="7" s="1"/>
  <c r="IM25" i="7"/>
  <c r="J25" i="7" s="1"/>
  <c r="T26" i="7" s="1"/>
  <c r="IK25" i="7"/>
  <c r="D25" i="7"/>
  <c r="G25" i="7" l="1"/>
  <c r="IN25" i="7"/>
  <c r="H25" i="7" l="1"/>
  <c r="U26" i="7" s="1"/>
  <c r="IO25" i="7"/>
  <c r="E25" i="7" l="1"/>
  <c r="K25" i="7"/>
  <c r="P25" i="7" l="1"/>
  <c r="W26" i="7" s="1"/>
  <c r="S26" i="7"/>
  <c r="V26" i="7" l="1"/>
  <c r="X26" i="7" s="1"/>
  <c r="Y26" i="7" l="1"/>
  <c r="AB26" i="7" s="1"/>
  <c r="AA26" i="7"/>
  <c r="AN26" i="7" s="1"/>
  <c r="Z26" i="7"/>
  <c r="AM26" i="7" s="1"/>
  <c r="AO26" i="7" l="1"/>
  <c r="AC26" i="7"/>
  <c r="AP26" i="7" l="1"/>
  <c r="AQ26" i="7" s="1"/>
  <c r="AR26" i="7" s="1"/>
  <c r="AT26" i="7" l="1"/>
  <c r="BG26" i="7" s="1"/>
  <c r="AU26" i="7"/>
  <c r="BH26" i="7"/>
  <c r="AS26" i="7"/>
  <c r="AV26" i="7" l="1"/>
  <c r="BI26" i="7" l="1"/>
  <c r="AW26" i="7"/>
  <c r="BJ26" i="7" l="1"/>
  <c r="BK26" i="7" s="1"/>
  <c r="BL26" i="7" s="1"/>
  <c r="BN26" i="7" l="1"/>
  <c r="CA26" i="7" s="1"/>
  <c r="BO26" i="7"/>
  <c r="CB26" i="7" s="1"/>
  <c r="BM26" i="7"/>
  <c r="BP26" i="7" l="1"/>
  <c r="CC26" i="7" l="1"/>
  <c r="BQ26" i="7"/>
  <c r="CD26" i="7" l="1"/>
  <c r="CE26" i="7" s="1"/>
  <c r="CF26" i="7" s="1"/>
  <c r="CH26" i="7" l="1"/>
  <c r="CU26" i="7" s="1"/>
  <c r="CI26" i="7"/>
  <c r="CV26" i="7" s="1"/>
  <c r="CG26" i="7"/>
  <c r="CJ26" i="7" l="1"/>
  <c r="CW26" i="7" l="1"/>
  <c r="CK26" i="7"/>
  <c r="CX26" i="7" l="1"/>
  <c r="CY26" i="7" s="1"/>
  <c r="CZ26" i="7" s="1"/>
  <c r="DB26" i="7" l="1"/>
  <c r="DO26" i="7" s="1"/>
  <c r="DC26" i="7"/>
  <c r="DP26" i="7" s="1"/>
  <c r="DA26" i="7"/>
  <c r="DD26" i="7" l="1"/>
  <c r="DQ26" i="7" l="1"/>
  <c r="DE26" i="7"/>
  <c r="DR26" i="7" l="1"/>
  <c r="DS26" i="7" s="1"/>
  <c r="DT26" i="7" s="1"/>
  <c r="DV26" i="7" l="1"/>
  <c r="EI26" i="7" s="1"/>
  <c r="DW26" i="7"/>
  <c r="EJ26" i="7"/>
  <c r="DU26" i="7"/>
  <c r="DX26" i="7" l="1"/>
  <c r="EK26" i="7" l="1"/>
  <c r="DY26" i="7"/>
  <c r="EL26" i="7" l="1"/>
  <c r="EM26" i="7" s="1"/>
  <c r="EN26" i="7" s="1"/>
  <c r="EP26" i="7" l="1"/>
  <c r="FC26" i="7" s="1"/>
  <c r="EQ26" i="7"/>
  <c r="FD26" i="7" s="1"/>
  <c r="EO26" i="7"/>
  <c r="ER26" i="7" l="1"/>
  <c r="FE26" i="7" l="1"/>
  <c r="ES26" i="7"/>
  <c r="FF26" i="7" l="1"/>
  <c r="FG26" i="7" s="1"/>
  <c r="FH26" i="7" s="1"/>
  <c r="FJ26" i="7" l="1"/>
  <c r="FW26" i="7" s="1"/>
  <c r="FK26" i="7"/>
  <c r="FX26" i="7" s="1"/>
  <c r="FI26" i="7"/>
  <c r="FL26" i="7" l="1"/>
  <c r="FY26" i="7" l="1"/>
  <c r="FM26" i="7"/>
  <c r="FZ26" i="7" l="1"/>
  <c r="GA26" i="7" s="1"/>
  <c r="GB26" i="7" s="1"/>
  <c r="GD26" i="7" l="1"/>
  <c r="GQ26" i="7" s="1"/>
  <c r="GE26" i="7"/>
  <c r="GR26" i="7" s="1"/>
  <c r="GC26" i="7"/>
  <c r="GF26" i="7" l="1"/>
  <c r="GS26" i="7" l="1"/>
  <c r="GG26" i="7"/>
  <c r="GT26" i="7" l="1"/>
  <c r="GU26" i="7" s="1"/>
  <c r="GV26" i="7" s="1"/>
  <c r="GX26" i="7" l="1"/>
  <c r="HK26" i="7" s="1"/>
  <c r="GY26" i="7"/>
  <c r="HL26" i="7" s="1"/>
  <c r="GW26" i="7"/>
  <c r="GZ26" i="7" l="1"/>
  <c r="HM26" i="7" l="1"/>
  <c r="HA26" i="7"/>
  <c r="HN26" i="7" l="1"/>
  <c r="HO26" i="7" s="1"/>
  <c r="HP26" i="7" s="1"/>
  <c r="HR26" i="7" l="1"/>
  <c r="IE26" i="7" s="1"/>
  <c r="HS26" i="7"/>
  <c r="IF26" i="7" s="1"/>
  <c r="HQ26" i="7"/>
  <c r="HT26" i="7" l="1"/>
  <c r="IG26" i="7" l="1"/>
  <c r="HU26" i="7"/>
  <c r="IH26" i="7" l="1"/>
  <c r="II26" i="7" s="1"/>
  <c r="IJ26" i="7" s="1"/>
  <c r="IL26" i="7" l="1"/>
  <c r="I26" i="7" s="1"/>
  <c r="IM26" i="7"/>
  <c r="J26" i="7" s="1"/>
  <c r="T27" i="7" s="1"/>
  <c r="IK26" i="7"/>
  <c r="D26" i="7"/>
  <c r="G26" i="7" l="1"/>
  <c r="IN26" i="7"/>
  <c r="H26" i="7" l="1"/>
  <c r="U27" i="7" s="1"/>
  <c r="IO26" i="7"/>
  <c r="K26" i="7" l="1"/>
  <c r="E26" i="7"/>
  <c r="P26" i="7" l="1"/>
  <c r="W27" i="7" s="1"/>
  <c r="S27" i="7"/>
  <c r="V27" i="7" l="1"/>
  <c r="X27" i="7" s="1"/>
  <c r="Y27" i="7" l="1"/>
  <c r="AB27" i="7" s="1"/>
  <c r="AA27" i="7"/>
  <c r="AN27" i="7" s="1"/>
  <c r="Z27" i="7"/>
  <c r="AM27" i="7" s="1"/>
  <c r="AO27" i="7" l="1"/>
  <c r="AC27" i="7"/>
  <c r="AP27" i="7" l="1"/>
  <c r="AQ27" i="7" s="1"/>
  <c r="AR27" i="7" s="1"/>
  <c r="AT27" i="7" l="1"/>
  <c r="BG27" i="7" s="1"/>
  <c r="AU27" i="7"/>
  <c r="BH27" i="7" s="1"/>
  <c r="AS27" i="7"/>
  <c r="AV27" i="7" l="1"/>
  <c r="BI27" i="7" l="1"/>
  <c r="AW27" i="7"/>
  <c r="BJ27" i="7" l="1"/>
  <c r="BK27" i="7" s="1"/>
  <c r="BL27" i="7" s="1"/>
  <c r="BN27" i="7" l="1"/>
  <c r="CA27" i="7" s="1"/>
  <c r="BO27" i="7"/>
  <c r="CB27" i="7" s="1"/>
  <c r="BM27" i="7"/>
  <c r="BP27" i="7" l="1"/>
  <c r="CC27" i="7" l="1"/>
  <c r="BQ27" i="7"/>
  <c r="CD27" i="7" l="1"/>
  <c r="CE27" i="7" s="1"/>
  <c r="CF27" i="7" s="1"/>
  <c r="CH27" i="7" l="1"/>
  <c r="CU27" i="7" s="1"/>
  <c r="CI27" i="7"/>
  <c r="CV27" i="7" s="1"/>
  <c r="CG27" i="7"/>
  <c r="CJ27" i="7" l="1"/>
  <c r="CW27" i="7" l="1"/>
  <c r="CK27" i="7"/>
  <c r="CX27" i="7" l="1"/>
  <c r="CY27" i="7" s="1"/>
  <c r="CZ27" i="7" s="1"/>
  <c r="DB27" i="7" l="1"/>
  <c r="DO27" i="7" s="1"/>
  <c r="DC27" i="7"/>
  <c r="DP27" i="7" s="1"/>
  <c r="DA27" i="7"/>
  <c r="DD27" i="7" l="1"/>
  <c r="DQ27" i="7" l="1"/>
  <c r="DE27" i="7"/>
  <c r="DR27" i="7" l="1"/>
  <c r="DS27" i="7" s="1"/>
  <c r="DT27" i="7" s="1"/>
  <c r="DV27" i="7" l="1"/>
  <c r="EI27" i="7" s="1"/>
  <c r="DW27" i="7"/>
  <c r="EJ27" i="7"/>
  <c r="DU27" i="7"/>
  <c r="DX27" i="7" l="1"/>
  <c r="EK27" i="7" l="1"/>
  <c r="DY27" i="7"/>
  <c r="EL27" i="7" l="1"/>
  <c r="EM27" i="7" s="1"/>
  <c r="EN27" i="7" s="1"/>
  <c r="EP27" i="7" l="1"/>
  <c r="FC27" i="7" s="1"/>
  <c r="EQ27" i="7"/>
  <c r="FD27" i="7" s="1"/>
  <c r="EO27" i="7"/>
  <c r="ER27" i="7" l="1"/>
  <c r="FE27" i="7" l="1"/>
  <c r="ES27" i="7"/>
  <c r="FF27" i="7" l="1"/>
  <c r="FG27" i="7" s="1"/>
  <c r="FH27" i="7" s="1"/>
  <c r="FJ27" i="7" l="1"/>
  <c r="FW27" i="7" s="1"/>
  <c r="FK27" i="7"/>
  <c r="FX27" i="7" s="1"/>
  <c r="FI27" i="7"/>
  <c r="FL27" i="7" l="1"/>
  <c r="FY27" i="7" l="1"/>
  <c r="FM27" i="7"/>
  <c r="FZ27" i="7" l="1"/>
  <c r="GA27" i="7" s="1"/>
  <c r="GB27" i="7" s="1"/>
  <c r="GD27" i="7" l="1"/>
  <c r="GQ27" i="7" s="1"/>
  <c r="GE27" i="7"/>
  <c r="GR27" i="7" s="1"/>
  <c r="GC27" i="7"/>
  <c r="GF27" i="7" l="1"/>
  <c r="GS27" i="7" l="1"/>
  <c r="GG27" i="7"/>
  <c r="GT27" i="7" l="1"/>
  <c r="GU27" i="7" s="1"/>
  <c r="GV27" i="7" s="1"/>
  <c r="GX27" i="7" l="1"/>
  <c r="HK27" i="7" s="1"/>
  <c r="GY27" i="7"/>
  <c r="HL27" i="7" s="1"/>
  <c r="GW27" i="7"/>
  <c r="GZ27" i="7" l="1"/>
  <c r="HM27" i="7" l="1"/>
  <c r="HA27" i="7"/>
  <c r="HN27" i="7" l="1"/>
  <c r="HO27" i="7" s="1"/>
  <c r="HP27" i="7" s="1"/>
  <c r="HR27" i="7" l="1"/>
  <c r="IE27" i="7" s="1"/>
  <c r="HS27" i="7"/>
  <c r="IF27" i="7" s="1"/>
  <c r="HQ27" i="7"/>
  <c r="HT27" i="7" l="1"/>
  <c r="IG27" i="7" l="1"/>
  <c r="HU27" i="7"/>
  <c r="IH27" i="7" l="1"/>
  <c r="II27" i="7" s="1"/>
  <c r="IJ27" i="7" s="1"/>
  <c r="IL27" i="7" l="1"/>
  <c r="I27" i="7" s="1"/>
  <c r="IM27" i="7"/>
  <c r="J27" i="7" s="1"/>
  <c r="T28" i="7" s="1"/>
  <c r="IK27" i="7"/>
  <c r="D27" i="7"/>
  <c r="G27" i="7" l="1"/>
  <c r="IN27" i="7"/>
  <c r="H27" i="7" l="1"/>
  <c r="U28" i="7" s="1"/>
  <c r="IO27" i="7"/>
  <c r="K27" i="7" l="1"/>
  <c r="E27" i="7"/>
  <c r="P27" i="7" l="1"/>
  <c r="W28" i="7" s="1"/>
  <c r="S28" i="7"/>
  <c r="V28" i="7" l="1"/>
  <c r="X28" i="7" s="1"/>
  <c r="Z28" i="7" l="1"/>
  <c r="AM28" i="7" s="1"/>
  <c r="AA28" i="7"/>
  <c r="Y28" i="7"/>
  <c r="AB28" i="7" s="1"/>
  <c r="AN28" i="7"/>
  <c r="AO28" i="7" l="1"/>
  <c r="AC28" i="7"/>
  <c r="AP28" i="7" l="1"/>
  <c r="AQ28" i="7" s="1"/>
  <c r="AR28" i="7" s="1"/>
  <c r="AT28" i="7" l="1"/>
  <c r="BG28" i="7" s="1"/>
  <c r="AU28" i="7"/>
  <c r="BH28" i="7" s="1"/>
  <c r="AS28" i="7"/>
  <c r="AV28" i="7" l="1"/>
  <c r="BI28" i="7" l="1"/>
  <c r="AW28" i="7"/>
  <c r="BJ28" i="7" l="1"/>
  <c r="BK28" i="7" s="1"/>
  <c r="BL28" i="7" s="1"/>
  <c r="BN28" i="7" l="1"/>
  <c r="CA28" i="7" s="1"/>
  <c r="BO28" i="7"/>
  <c r="CB28" i="7" s="1"/>
  <c r="BM28" i="7"/>
  <c r="BP28" i="7" l="1"/>
  <c r="CC28" i="7" l="1"/>
  <c r="BQ28" i="7"/>
  <c r="CD28" i="7" l="1"/>
  <c r="CE28" i="7" s="1"/>
  <c r="CF28" i="7" s="1"/>
  <c r="CH28" i="7" l="1"/>
  <c r="CU28" i="7" s="1"/>
  <c r="CI28" i="7"/>
  <c r="CV28" i="7" s="1"/>
  <c r="CG28" i="7"/>
  <c r="CJ28" i="7" l="1"/>
  <c r="CW28" i="7" l="1"/>
  <c r="CK28" i="7"/>
  <c r="CX28" i="7" l="1"/>
  <c r="CY28" i="7" s="1"/>
  <c r="CZ28" i="7" s="1"/>
  <c r="DB28" i="7" l="1"/>
  <c r="DO28" i="7" s="1"/>
  <c r="DC28" i="7"/>
  <c r="DP28" i="7" s="1"/>
  <c r="DA28" i="7"/>
  <c r="DD28" i="7" l="1"/>
  <c r="DQ28" i="7" l="1"/>
  <c r="DE28" i="7"/>
  <c r="DR28" i="7" l="1"/>
  <c r="DS28" i="7" s="1"/>
  <c r="DT28" i="7" s="1"/>
  <c r="DV28" i="7" l="1"/>
  <c r="EI28" i="7" s="1"/>
  <c r="DW28" i="7"/>
  <c r="EJ28" i="7" s="1"/>
  <c r="DU28" i="7"/>
  <c r="DX28" i="7" l="1"/>
  <c r="EK28" i="7" l="1"/>
  <c r="DY28" i="7"/>
  <c r="EL28" i="7" l="1"/>
  <c r="EM28" i="7" s="1"/>
  <c r="EN28" i="7" s="1"/>
  <c r="EP28" i="7" l="1"/>
  <c r="FC28" i="7" s="1"/>
  <c r="EQ28" i="7"/>
  <c r="FD28" i="7" s="1"/>
  <c r="EO28" i="7"/>
  <c r="ER28" i="7" l="1"/>
  <c r="FE28" i="7" l="1"/>
  <c r="ES28" i="7"/>
  <c r="FF28" i="7" l="1"/>
  <c r="FG28" i="7" s="1"/>
  <c r="FH28" i="7" s="1"/>
  <c r="FJ28" i="7" l="1"/>
  <c r="FW28" i="7" s="1"/>
  <c r="FK28" i="7"/>
  <c r="FX28" i="7" s="1"/>
  <c r="FI28" i="7"/>
  <c r="FL28" i="7" l="1"/>
  <c r="FY28" i="7" l="1"/>
  <c r="FM28" i="7"/>
  <c r="FZ28" i="7" l="1"/>
  <c r="GA28" i="7" s="1"/>
  <c r="GB28" i="7" s="1"/>
  <c r="GD28" i="7" l="1"/>
  <c r="GQ28" i="7" s="1"/>
  <c r="GE28" i="7"/>
  <c r="GR28" i="7" s="1"/>
  <c r="GC28" i="7"/>
  <c r="GF28" i="7" l="1"/>
  <c r="GS28" i="7" l="1"/>
  <c r="GG28" i="7"/>
  <c r="GT28" i="7" l="1"/>
  <c r="GU28" i="7" s="1"/>
  <c r="GV28" i="7" s="1"/>
  <c r="GX28" i="7" l="1"/>
  <c r="HK28" i="7" s="1"/>
  <c r="GY28" i="7"/>
  <c r="HL28" i="7" s="1"/>
  <c r="GW28" i="7"/>
  <c r="GZ28" i="7" l="1"/>
  <c r="HM28" i="7" l="1"/>
  <c r="HA28" i="7"/>
  <c r="HN28" i="7" l="1"/>
  <c r="HO28" i="7" s="1"/>
  <c r="HP28" i="7" s="1"/>
  <c r="HR28" i="7" l="1"/>
  <c r="IE28" i="7" s="1"/>
  <c r="HS28" i="7"/>
  <c r="IF28" i="7" s="1"/>
  <c r="HQ28" i="7"/>
  <c r="HT28" i="7" l="1"/>
  <c r="IG28" i="7" l="1"/>
  <c r="HU28" i="7"/>
  <c r="IH28" i="7" l="1"/>
  <c r="II28" i="7" s="1"/>
  <c r="IJ28" i="7" s="1"/>
  <c r="IL28" i="7" l="1"/>
  <c r="I28" i="7" s="1"/>
  <c r="IM28" i="7"/>
  <c r="J28" i="7" s="1"/>
  <c r="IK28" i="7"/>
  <c r="D28" i="7"/>
  <c r="G28" i="7" l="1"/>
  <c r="IN28" i="7"/>
  <c r="H28" i="7" l="1"/>
  <c r="IO28" i="7"/>
  <c r="K28" i="7" l="1"/>
  <c r="P28" i="7" s="1"/>
  <c r="E28" i="7"/>
</calcChain>
</file>

<file path=xl/sharedStrings.xml><?xml version="1.0" encoding="utf-8"?>
<sst xmlns="http://schemas.openxmlformats.org/spreadsheetml/2006/main" count="396" uniqueCount="67">
  <si>
    <t>入力フォーム値</t>
    <rPh sb="0" eb="2">
      <t>ニュウリョク</t>
    </rPh>
    <rPh sb="6" eb="7">
      <t>チ</t>
    </rPh>
    <phoneticPr fontId="2"/>
  </si>
  <si>
    <t>期待
リターン</t>
    <rPh sb="0" eb="2">
      <t>キタイ</t>
    </rPh>
    <phoneticPr fontId="2"/>
  </si>
  <si>
    <t>リスク</t>
    <phoneticPr fontId="2"/>
  </si>
  <si>
    <t>スタート
元本</t>
    <rPh sb="5" eb="7">
      <t>ガンポン</t>
    </rPh>
    <phoneticPr fontId="2"/>
  </si>
  <si>
    <t>積立取崩</t>
    <rPh sb="0" eb="2">
      <t>ツミタテ</t>
    </rPh>
    <rPh sb="2" eb="4">
      <t>トリクズシ</t>
    </rPh>
    <phoneticPr fontId="2"/>
  </si>
  <si>
    <t>積立取崩
単位</t>
    <rPh sb="0" eb="2">
      <t>ツミタテ</t>
    </rPh>
    <rPh sb="2" eb="4">
      <t>トリクズシ</t>
    </rPh>
    <rPh sb="5" eb="7">
      <t>タンイ</t>
    </rPh>
    <phoneticPr fontId="2"/>
  </si>
  <si>
    <t>万円</t>
  </si>
  <si>
    <t>リザルト</t>
    <phoneticPr fontId="2"/>
  </si>
  <si>
    <t>実戦</t>
    <rPh sb="0" eb="2">
      <t>ジッセン</t>
    </rPh>
    <phoneticPr fontId="2"/>
  </si>
  <si>
    <t>積立取崩「前」</t>
    <phoneticPr fontId="2"/>
  </si>
  <si>
    <t>積立取崩「実行」</t>
    <rPh sb="5" eb="7">
      <t>ジッコウ</t>
    </rPh>
    <phoneticPr fontId="2"/>
  </si>
  <si>
    <t>積立取崩「後」</t>
    <rPh sb="5" eb="6">
      <t>ゴ</t>
    </rPh>
    <phoneticPr fontId="2"/>
  </si>
  <si>
    <t>期待B</t>
    <rPh sb="0" eb="2">
      <t>キタイ</t>
    </rPh>
    <phoneticPr fontId="2"/>
  </si>
  <si>
    <t>積立取崩「前」</t>
  </si>
  <si>
    <t>ターン数</t>
    <rPh sb="3" eb="4">
      <t>スウ</t>
    </rPh>
    <phoneticPr fontId="2"/>
  </si>
  <si>
    <t>選択
コマンド</t>
    <rPh sb="0" eb="2">
      <t>センタク</t>
    </rPh>
    <phoneticPr fontId="2"/>
  </si>
  <si>
    <t>リターン</t>
    <phoneticPr fontId="2"/>
  </si>
  <si>
    <t>ダメージ</t>
    <phoneticPr fontId="2"/>
  </si>
  <si>
    <t>基準価額</t>
    <rPh sb="0" eb="4">
      <t>キジュンカガク</t>
    </rPh>
    <phoneticPr fontId="2"/>
  </si>
  <si>
    <t>購入口数</t>
    <rPh sb="0" eb="2">
      <t>コウニュウ</t>
    </rPh>
    <rPh sb="2" eb="4">
      <t>クチスウ</t>
    </rPh>
    <phoneticPr fontId="2"/>
  </si>
  <si>
    <t>総口数</t>
    <rPh sb="0" eb="1">
      <t>ソウ</t>
    </rPh>
    <rPh sb="1" eb="3">
      <t>クチスウ</t>
    </rPh>
    <phoneticPr fontId="2"/>
  </si>
  <si>
    <t>総現金</t>
    <rPh sb="0" eb="1">
      <t>ソウ</t>
    </rPh>
    <rPh sb="1" eb="3">
      <t>ゲンキン</t>
    </rPh>
    <phoneticPr fontId="2"/>
  </si>
  <si>
    <t>総元本</t>
    <rPh sb="0" eb="1">
      <t>ソウ</t>
    </rPh>
    <rPh sb="1" eb="3">
      <t>ガンポン</t>
    </rPh>
    <phoneticPr fontId="2"/>
  </si>
  <si>
    <t>評価額</t>
    <rPh sb="0" eb="3">
      <t>ヒョウカガク</t>
    </rPh>
    <phoneticPr fontId="2"/>
  </si>
  <si>
    <t>期待B
基準価額</t>
    <rPh sb="0" eb="2">
      <t>キタイ</t>
    </rPh>
    <rPh sb="4" eb="8">
      <t>キジュンカガク</t>
    </rPh>
    <phoneticPr fontId="2"/>
  </si>
  <si>
    <t>期待B
総口数</t>
    <rPh sb="0" eb="2">
      <t>キタイ</t>
    </rPh>
    <rPh sb="4" eb="5">
      <t>ソウ</t>
    </rPh>
    <rPh sb="5" eb="6">
      <t>クチ</t>
    </rPh>
    <rPh sb="6" eb="7">
      <t>スウ</t>
    </rPh>
    <phoneticPr fontId="2"/>
  </si>
  <si>
    <t>期待B
評価額</t>
    <rPh sb="0" eb="2">
      <t>キタイ</t>
    </rPh>
    <rPh sb="4" eb="7">
      <t>ヒョウカガク</t>
    </rPh>
    <phoneticPr fontId="2"/>
  </si>
  <si>
    <t>ｸﾘﾃｨｶﾙ</t>
    <phoneticPr fontId="2"/>
  </si>
  <si>
    <t>実戦
死亡ﾌﾗｸﾞ</t>
    <rPh sb="0" eb="2">
      <t>ジッセン</t>
    </rPh>
    <rPh sb="3" eb="5">
      <t>シボウ</t>
    </rPh>
    <phoneticPr fontId="2"/>
  </si>
  <si>
    <t>期待B
死亡ﾌﾗｸﾞ</t>
    <rPh sb="0" eb="2">
      <t>キタイ</t>
    </rPh>
    <rPh sb="4" eb="6">
      <t>シボウ</t>
    </rPh>
    <phoneticPr fontId="2"/>
  </si>
  <si>
    <t>積立取崩前総現金</t>
    <rPh sb="0" eb="2">
      <t>ツミタテ</t>
    </rPh>
    <rPh sb="2" eb="4">
      <t>トリクズシ</t>
    </rPh>
    <rPh sb="4" eb="5">
      <t>マエ</t>
    </rPh>
    <rPh sb="5" eb="6">
      <t>ソウ</t>
    </rPh>
    <rPh sb="6" eb="8">
      <t>ゲンキン</t>
    </rPh>
    <phoneticPr fontId="2"/>
  </si>
  <si>
    <t>積立取崩前総元本</t>
    <rPh sb="4" eb="5">
      <t>マエ</t>
    </rPh>
    <rPh sb="5" eb="6">
      <t>ソウ</t>
    </rPh>
    <rPh sb="6" eb="8">
      <t>ガンポン</t>
    </rPh>
    <phoneticPr fontId="2"/>
  </si>
  <si>
    <t>積立取崩前総口数</t>
    <rPh sb="4" eb="5">
      <t>マエ</t>
    </rPh>
    <rPh sb="5" eb="6">
      <t>ソウ</t>
    </rPh>
    <rPh sb="6" eb="8">
      <t>クチスウ</t>
    </rPh>
    <phoneticPr fontId="2"/>
  </si>
  <si>
    <t>積立取崩前評価額</t>
    <rPh sb="4" eb="5">
      <t>マエ</t>
    </rPh>
    <rPh sb="5" eb="8">
      <t>ヒョウカガク</t>
    </rPh>
    <phoneticPr fontId="2"/>
  </si>
  <si>
    <t>(補助値)
積立取崩</t>
    <rPh sb="1" eb="4">
      <t>ホジョチ</t>
    </rPh>
    <rPh sb="6" eb="8">
      <t>ツミタテ</t>
    </rPh>
    <rPh sb="8" eb="10">
      <t>トリクズシ</t>
    </rPh>
    <phoneticPr fontId="2"/>
  </si>
  <si>
    <t>(実行値)
積立取崩</t>
    <rPh sb="1" eb="3">
      <t>ジッコウ</t>
    </rPh>
    <rPh sb="3" eb="4">
      <t>チ</t>
    </rPh>
    <rPh sb="6" eb="8">
      <t>ツミタテ</t>
    </rPh>
    <rPh sb="8" eb="10">
      <t>トリクズシ</t>
    </rPh>
    <phoneticPr fontId="2"/>
  </si>
  <si>
    <t>積立取崩
購入口数</t>
    <phoneticPr fontId="2"/>
  </si>
  <si>
    <t>積立取崩後総現金</t>
    <rPh sb="4" eb="5">
      <t>アト</t>
    </rPh>
    <rPh sb="5" eb="6">
      <t>ソウ</t>
    </rPh>
    <rPh sb="6" eb="8">
      <t>ゲンキン</t>
    </rPh>
    <phoneticPr fontId="2"/>
  </si>
  <si>
    <t>積立取崩後総元本</t>
    <rPh sb="5" eb="6">
      <t>ソウ</t>
    </rPh>
    <rPh sb="6" eb="8">
      <t>ガンポン</t>
    </rPh>
    <phoneticPr fontId="2"/>
  </si>
  <si>
    <t>積立取崩後総口数</t>
    <rPh sb="5" eb="6">
      <t>ソウ</t>
    </rPh>
    <rPh sb="6" eb="8">
      <t>クチスウ</t>
    </rPh>
    <phoneticPr fontId="2"/>
  </si>
  <si>
    <t>積立取崩後評価額</t>
    <rPh sb="5" eb="8">
      <t>ヒョウカガク</t>
    </rPh>
    <phoneticPr fontId="2"/>
  </si>
  <si>
    <t xml:space="preserve">
基準価額</t>
    <rPh sb="1" eb="5">
      <t>キジュンカガク</t>
    </rPh>
    <phoneticPr fontId="2"/>
  </si>
  <si>
    <t>たたかう</t>
  </si>
  <si>
    <t>積立取崩
(単位換算)</t>
    <rPh sb="0" eb="2">
      <t>ツミタテ</t>
    </rPh>
    <rPh sb="2" eb="4">
      <t>トリクズシ</t>
    </rPh>
    <rPh sb="6" eb="10">
      <t>タンイカンサン</t>
    </rPh>
    <phoneticPr fontId="2"/>
  </si>
  <si>
    <t>日付</t>
    <rPh sb="0" eb="2">
      <t>ヒヅケ</t>
    </rPh>
    <phoneticPr fontId="2"/>
  </si>
  <si>
    <t>アプリVer.</t>
    <phoneticPr fontId="2"/>
  </si>
  <si>
    <t>シート</t>
    <phoneticPr fontId="2"/>
  </si>
  <si>
    <t>対応内容</t>
    <rPh sb="0" eb="2">
      <t>タイオウ</t>
    </rPh>
    <rPh sb="2" eb="4">
      <t>ナイヨウ</t>
    </rPh>
    <phoneticPr fontId="2"/>
  </si>
  <si>
    <t>1.0.0</t>
    <phoneticPr fontId="2"/>
  </si>
  <si>
    <t>初版作成</t>
    <rPh sb="0" eb="2">
      <t>ショハン</t>
    </rPh>
    <rPh sb="2" eb="4">
      <t>サクセイ</t>
    </rPh>
    <phoneticPr fontId="2"/>
  </si>
  <si>
    <t>発生乱数</t>
    <rPh sb="0" eb="4">
      <t>ハッセイランスウ</t>
    </rPh>
    <phoneticPr fontId="2"/>
  </si>
  <si>
    <t>正規分布の基づく乱数の生成シートです。</t>
    <rPh sb="0" eb="4">
      <t>セイキブンプ</t>
    </rPh>
    <rPh sb="5" eb="6">
      <t>モト</t>
    </rPh>
    <rPh sb="8" eb="10">
      <t>ランスウ</t>
    </rPh>
    <rPh sb="11" eb="13">
      <t>セイセイ</t>
    </rPh>
    <phoneticPr fontId="2"/>
  </si>
  <si>
    <t>期待リターンを平均値、リスクを標準偏差として算出しています。</t>
    <rPh sb="0" eb="2">
      <t>キタイ</t>
    </rPh>
    <rPh sb="7" eb="10">
      <t>ヘイキンチ</t>
    </rPh>
    <rPh sb="15" eb="19">
      <t>ヒョウジュンヘンサ</t>
    </rPh>
    <rPh sb="22" eb="24">
      <t>サンシュツ</t>
    </rPh>
    <phoneticPr fontId="2"/>
  </si>
  <si>
    <t>1標準偏差内は68%、2標準偏差内は95%の割合で発生し、</t>
    <rPh sb="1" eb="5">
      <t>ヒョウジュンヘンサ</t>
    </rPh>
    <rPh sb="5" eb="6">
      <t>ナイ</t>
    </rPh>
    <rPh sb="12" eb="16">
      <t>ヒョウジュンヘンサ</t>
    </rPh>
    <rPh sb="16" eb="17">
      <t>ナイ</t>
    </rPh>
    <rPh sb="22" eb="24">
      <t>ワリアイ</t>
    </rPh>
    <rPh sb="25" eb="27">
      <t>ハッセイ</t>
    </rPh>
    <phoneticPr fontId="2"/>
  </si>
  <si>
    <t>期待リターン周辺ほど発生確率が高くなっています。</t>
    <rPh sb="0" eb="2">
      <t>キタイ</t>
    </rPh>
    <rPh sb="6" eb="8">
      <t>シュウヘン</t>
    </rPh>
    <rPh sb="10" eb="12">
      <t>ハッセイ</t>
    </rPh>
    <rPh sb="12" eb="14">
      <t>カクリツ</t>
    </rPh>
    <rPh sb="15" eb="16">
      <t>タカ</t>
    </rPh>
    <phoneticPr fontId="2"/>
  </si>
  <si>
    <t>※「ボックス・ミュラー法」で計算</t>
    <rPh sb="11" eb="12">
      <t>ホウ</t>
    </rPh>
    <rPh sb="14" eb="16">
      <t>ケイサン</t>
    </rPh>
    <phoneticPr fontId="2"/>
  </si>
  <si>
    <t>I列「リターン」をゴーレム・コアのリターンに値貼り付けして</t>
    <rPh sb="1" eb="2">
      <t>レツ</t>
    </rPh>
    <rPh sb="22" eb="23">
      <t>アタイ</t>
    </rPh>
    <rPh sb="23" eb="24">
      <t>ハ</t>
    </rPh>
    <rPh sb="25" eb="26">
      <t>ツ</t>
    </rPh>
    <phoneticPr fontId="2"/>
  </si>
  <si>
    <t>ご利用ください。</t>
    <rPh sb="1" eb="3">
      <t>リヨウ</t>
    </rPh>
    <phoneticPr fontId="2"/>
  </si>
  <si>
    <t>配布版では100ターンで切っていますが、Excelシート限界まで</t>
    <rPh sb="0" eb="2">
      <t>ハイフ</t>
    </rPh>
    <rPh sb="2" eb="3">
      <t>バン</t>
    </rPh>
    <rPh sb="12" eb="13">
      <t>キ</t>
    </rPh>
    <rPh sb="28" eb="30">
      <t>ゲンカイ</t>
    </rPh>
    <phoneticPr fontId="2"/>
  </si>
  <si>
    <t>引き延ばすと値の検証に信頼性が出てくるでしょう。</t>
    <rPh sb="0" eb="1">
      <t>ヒ</t>
    </rPh>
    <rPh sb="2" eb="3">
      <t>ノ</t>
    </rPh>
    <rPh sb="6" eb="7">
      <t>アタイ</t>
    </rPh>
    <rPh sb="8" eb="10">
      <t>ケンショウ</t>
    </rPh>
    <rPh sb="11" eb="14">
      <t>シンライセイ</t>
    </rPh>
    <rPh sb="15" eb="16">
      <t>デ</t>
    </rPh>
    <phoneticPr fontId="2"/>
  </si>
  <si>
    <t>最小値</t>
    <rPh sb="0" eb="3">
      <t>サイショウチ</t>
    </rPh>
    <phoneticPr fontId="2"/>
  </si>
  <si>
    <t>最大値</t>
    <rPh sb="0" eb="3">
      <t>サイダイチ</t>
    </rPh>
    <phoneticPr fontId="2"/>
  </si>
  <si>
    <t>発生率</t>
    <rPh sb="0" eb="3">
      <t>ハッセイリツ</t>
    </rPh>
    <phoneticPr fontId="2"/>
  </si>
  <si>
    <t>【簡易検証用】</t>
    <rPh sb="1" eb="3">
      <t>カンイ</t>
    </rPh>
    <rPh sb="3" eb="6">
      <t>ケンショウヨウ</t>
    </rPh>
    <phoneticPr fontId="2"/>
  </si>
  <si>
    <t>1標準偏差内</t>
    <rPh sb="1" eb="5">
      <t>ヒョウジュンヘンサ</t>
    </rPh>
    <rPh sb="5" eb="6">
      <t>ナイ</t>
    </rPh>
    <phoneticPr fontId="2"/>
  </si>
  <si>
    <t>2標準偏差内</t>
    <rPh sb="1" eb="5">
      <t>ヒョウジュンヘンサ</t>
    </rPh>
    <phoneticPr fontId="2"/>
  </si>
  <si>
    <t>※デフォの100件程度のように母数が少ないとブレやすい</t>
    <rPh sb="8" eb="9">
      <t>ケン</t>
    </rPh>
    <rPh sb="9" eb="11">
      <t>テイド</t>
    </rPh>
    <rPh sb="15" eb="17">
      <t>ボスウ</t>
    </rPh>
    <rPh sb="18" eb="19">
      <t>スク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</si>
</sst>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0.0000"/>
    <numFmt numFmtId="177" formatCode="yyyy/mm/dd"/>
    <numFmt numFmtId="178" formatCode="General&quot;月&quot;"/>
    <numFmt numFmtId="179" formatCode="0.00_ "/>
  </numFmts>
  <fonts count="6" x14ac:knownFonts="1">
    <font>
      <sz val="11"/>
      <color theme="1"/>
      <name val="游ゴシック"/>
      <family val="2"/>
      <scheme val="minor"/>
    </font>
    <font>
      <sz val="11"/>
      <color theme="1"/>
      <name val="メイリオ"/>
      <family val="3"/>
      <charset val="128"/>
    </font>
    <font>
      <sz val="6"/>
      <name val="游ゴシック"/>
      <family val="3"/>
      <charset val="128"/>
      <scheme val="minor"/>
    </font>
    <font>
      <sz val="11"/>
      <color theme="0"/>
      <name val="メイリオ"/>
      <family val="3"/>
      <charset val="128"/>
    </font>
    <font>
      <b/>
      <sz val="11"/>
      <color theme="7" tint="-0.499984740745262"/>
      <name val="メイリオ"/>
      <family val="3"/>
      <charset val="128"/>
    </font>
    <font>
      <b/>
      <sz val="11"/>
      <color theme="1"/>
      <name val="メイリオ"/>
      <family val="3"/>
      <charset val="128"/>
    </font>
  </fonts>
  <fills count="12">
    <fill>
      <patternFill patternType="none"/>
    </fill>
    <fill>
      <patternFill patternType="gray125"/>
    </fill>
    <fill>
      <patternFill patternType="solid">
        <fgColor theme="8" tint="-0.249977111117893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59999389629810485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auto="1"/>
      </left>
      <right style="thin">
        <color auto="1"/>
      </right>
      <top style="dotted">
        <color auto="1"/>
      </top>
      <bottom style="dotted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1" fillId="0" borderId="0" xfId="0" applyFont="1"/>
    <xf numFmtId="0" fontId="3" fillId="2" borderId="1" xfId="0" applyFont="1" applyFill="1" applyBorder="1" applyAlignment="1">
      <alignment wrapText="1"/>
    </xf>
    <xf numFmtId="0" fontId="3" fillId="2" borderId="1" xfId="0" applyFont="1" applyFill="1" applyBorder="1"/>
    <xf numFmtId="0" fontId="1" fillId="3" borderId="1" xfId="0" applyFont="1" applyFill="1" applyBorder="1"/>
    <xf numFmtId="0" fontId="1" fillId="4" borderId="1" xfId="0" applyFont="1" applyFill="1" applyBorder="1"/>
    <xf numFmtId="0" fontId="1" fillId="5" borderId="3" xfId="0" applyFont="1" applyFill="1" applyBorder="1"/>
    <xf numFmtId="0" fontId="1" fillId="5" borderId="4" xfId="0" applyFont="1" applyFill="1" applyBorder="1"/>
    <xf numFmtId="0" fontId="1" fillId="6" borderId="2" xfId="0" applyFont="1" applyFill="1" applyBorder="1"/>
    <xf numFmtId="0" fontId="1" fillId="6" borderId="3" xfId="0" applyFont="1" applyFill="1" applyBorder="1"/>
    <xf numFmtId="0" fontId="5" fillId="5" borderId="5" xfId="0" applyFont="1" applyFill="1" applyBorder="1"/>
    <xf numFmtId="0" fontId="1" fillId="5" borderId="0" xfId="0" applyFont="1" applyFill="1"/>
    <xf numFmtId="0" fontId="5" fillId="7" borderId="5" xfId="0" applyFont="1" applyFill="1" applyBorder="1" applyAlignment="1">
      <alignment wrapText="1"/>
    </xf>
    <xf numFmtId="0" fontId="1" fillId="7" borderId="0" xfId="0" applyFont="1" applyFill="1"/>
    <xf numFmtId="0" fontId="1" fillId="7" borderId="6" xfId="0" applyFont="1" applyFill="1" applyBorder="1"/>
    <xf numFmtId="0" fontId="3" fillId="8" borderId="7" xfId="0" applyFont="1" applyFill="1" applyBorder="1" applyAlignment="1">
      <alignment wrapText="1"/>
    </xf>
    <xf numFmtId="0" fontId="3" fillId="8" borderId="8" xfId="0" applyFont="1" applyFill="1" applyBorder="1" applyAlignment="1">
      <alignment wrapText="1"/>
    </xf>
    <xf numFmtId="0" fontId="1" fillId="6" borderId="9" xfId="0" applyFont="1" applyFill="1" applyBorder="1" applyAlignment="1">
      <alignment wrapText="1"/>
    </xf>
    <xf numFmtId="0" fontId="1" fillId="6" borderId="10" xfId="0" applyFont="1" applyFill="1" applyBorder="1" applyAlignment="1">
      <alignment wrapText="1"/>
    </xf>
    <xf numFmtId="0" fontId="1" fillId="6" borderId="11" xfId="0" applyFont="1" applyFill="1" applyBorder="1" applyAlignment="1">
      <alignment wrapText="1"/>
    </xf>
    <xf numFmtId="0" fontId="1" fillId="5" borderId="5" xfId="0" applyFont="1" applyFill="1" applyBorder="1" applyAlignment="1">
      <alignment wrapText="1"/>
    </xf>
    <xf numFmtId="0" fontId="1" fillId="5" borderId="12" xfId="0" applyFont="1" applyFill="1" applyBorder="1" applyAlignment="1">
      <alignment wrapText="1"/>
    </xf>
    <xf numFmtId="0" fontId="1" fillId="5" borderId="10" xfId="0" applyFont="1" applyFill="1" applyBorder="1" applyAlignment="1">
      <alignment wrapText="1"/>
    </xf>
    <xf numFmtId="0" fontId="1" fillId="5" borderId="11" xfId="0" applyFont="1" applyFill="1" applyBorder="1" applyAlignment="1">
      <alignment wrapText="1"/>
    </xf>
    <xf numFmtId="0" fontId="1" fillId="5" borderId="13" xfId="0" applyFont="1" applyFill="1" applyBorder="1" applyAlignment="1">
      <alignment wrapText="1"/>
    </xf>
    <xf numFmtId="0" fontId="1" fillId="5" borderId="6" xfId="0" applyFont="1" applyFill="1" applyBorder="1" applyAlignment="1">
      <alignment wrapText="1"/>
    </xf>
    <xf numFmtId="0" fontId="1" fillId="7" borderId="5" xfId="0" applyFont="1" applyFill="1" applyBorder="1" applyAlignment="1">
      <alignment wrapText="1"/>
    </xf>
    <xf numFmtId="0" fontId="1" fillId="7" borderId="12" xfId="0" applyFont="1" applyFill="1" applyBorder="1" applyAlignment="1">
      <alignment wrapText="1"/>
    </xf>
    <xf numFmtId="0" fontId="1" fillId="7" borderId="11" xfId="0" applyFont="1" applyFill="1" applyBorder="1" applyAlignment="1">
      <alignment wrapText="1"/>
    </xf>
    <xf numFmtId="0" fontId="1" fillId="7" borderId="10" xfId="0" applyFont="1" applyFill="1" applyBorder="1" applyAlignment="1">
      <alignment wrapText="1"/>
    </xf>
    <xf numFmtId="0" fontId="1" fillId="7" borderId="13" xfId="0" applyFont="1" applyFill="1" applyBorder="1" applyAlignment="1">
      <alignment wrapText="1"/>
    </xf>
    <xf numFmtId="0" fontId="1" fillId="7" borderId="6" xfId="0" applyFont="1" applyFill="1" applyBorder="1" applyAlignment="1">
      <alignment wrapText="1"/>
    </xf>
    <xf numFmtId="0" fontId="1" fillId="0" borderId="0" xfId="0" applyFont="1" applyAlignment="1">
      <alignment wrapText="1"/>
    </xf>
    <xf numFmtId="0" fontId="1" fillId="4" borderId="14" xfId="0" applyFont="1" applyFill="1" applyBorder="1"/>
    <xf numFmtId="0" fontId="1" fillId="9" borderId="15" xfId="0" applyFont="1" applyFill="1" applyBorder="1"/>
    <xf numFmtId="0" fontId="1" fillId="10" borderId="15" xfId="0" applyFont="1" applyFill="1" applyBorder="1"/>
    <xf numFmtId="176" fontId="1" fillId="3" borderId="1" xfId="0" applyNumberFormat="1" applyFont="1" applyFill="1" applyBorder="1"/>
    <xf numFmtId="176" fontId="1" fillId="4" borderId="14" xfId="0" applyNumberFormat="1" applyFont="1" applyFill="1" applyBorder="1"/>
    <xf numFmtId="176" fontId="1" fillId="9" borderId="15" xfId="0" applyNumberFormat="1" applyFont="1" applyFill="1" applyBorder="1"/>
    <xf numFmtId="177" fontId="0" fillId="11" borderId="15" xfId="0" applyNumberFormat="1" applyFill="1" applyBorder="1"/>
    <xf numFmtId="49" fontId="0" fillId="11" borderId="15" xfId="0" applyNumberFormat="1" applyFill="1" applyBorder="1"/>
    <xf numFmtId="177" fontId="0" fillId="0" borderId="15" xfId="0" applyNumberFormat="1" applyBorder="1"/>
    <xf numFmtId="49" fontId="0" fillId="0" borderId="15" xfId="0" applyNumberFormat="1" applyBorder="1"/>
    <xf numFmtId="49" fontId="0" fillId="0" borderId="15" xfId="0" applyNumberFormat="1" applyBorder="1" applyAlignment="1">
      <alignment horizontal="left" vertical="top" wrapText="1"/>
    </xf>
    <xf numFmtId="177" fontId="0" fillId="0" borderId="0" xfId="0" applyNumberFormat="1"/>
    <xf numFmtId="49" fontId="0" fillId="0" borderId="0" xfId="0" applyNumberFormat="1"/>
    <xf numFmtId="178" fontId="4" fillId="5" borderId="2" xfId="0" applyNumberFormat="1" applyFont="1" applyFill="1" applyBorder="1" applyAlignment="1">
      <alignment horizontal="left"/>
    </xf>
    <xf numFmtId="0" fontId="1" fillId="11" borderId="8" xfId="0" applyFont="1" applyFill="1" applyBorder="1"/>
    <xf numFmtId="0" fontId="1" fillId="11" borderId="4" xfId="0" applyFont="1" applyFill="1" applyBorder="1"/>
    <xf numFmtId="0" fontId="1" fillId="11" borderId="16" xfId="0" applyFont="1" applyFill="1" applyBorder="1"/>
    <xf numFmtId="0" fontId="1" fillId="11" borderId="10" xfId="0" applyFont="1" applyFill="1" applyBorder="1"/>
    <xf numFmtId="0" fontId="1" fillId="0" borderId="17" xfId="0" applyFont="1" applyBorder="1"/>
    <xf numFmtId="179" fontId="1" fillId="0" borderId="0" xfId="0" applyNumberFormat="1" applyFont="1"/>
    <xf numFmtId="0" fontId="1" fillId="11" borderId="7" xfId="0" applyFont="1" applyFill="1" applyBorder="1"/>
    <xf numFmtId="10" fontId="1" fillId="0" borderId="1" xfId="0" applyNumberFormat="1" applyFont="1" applyBorder="1"/>
    <xf numFmtId="176" fontId="1" fillId="0" borderId="17" xfId="0" applyNumberFormat="1" applyFont="1" applyBorder="1"/>
    <xf numFmtId="0" fontId="1" fillId="0" borderId="0" xfId="0" quotePrefix="1" applyFont="1"/>
  </cellXfs>
  <cellStyles count="1">
    <cellStyle name="標準" xfId="0" builtinId="0"/>
  </cellStyles>
  <dxfs count="2">
    <dxf>
      <font>
        <color theme="7" tint="0.79998168889431442"/>
      </font>
    </dxf>
    <dxf>
      <font>
        <color theme="9" tint="0.79998168889431442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8BE422-CF20-43BA-B92B-480E8A3F1AED}">
  <dimension ref="A1:D201"/>
  <sheetViews>
    <sheetView workbookViewId="0">
      <pane ySplit="1" topLeftCell="A2" activePane="bottomLeft" state="frozen"/>
      <selection pane="bottomLeft" activeCell="B3" sqref="B3"/>
    </sheetView>
  </sheetViews>
  <sheetFormatPr defaultRowHeight="18" x14ac:dyDescent="0.45"/>
  <cols>
    <col min="1" max="1" width="11.296875" style="44" bestFit="1" customWidth="1"/>
    <col min="2" max="2" width="9.69921875" style="45" bestFit="1" customWidth="1"/>
    <col min="3" max="3" width="14.09765625" style="45" bestFit="1" customWidth="1"/>
    <col min="4" max="4" width="76.09765625" style="45" customWidth="1"/>
  </cols>
  <sheetData>
    <row r="1" spans="1:4" x14ac:dyDescent="0.45">
      <c r="A1" s="39" t="s">
        <v>44</v>
      </c>
      <c r="B1" s="40" t="s">
        <v>45</v>
      </c>
      <c r="C1" s="40" t="s">
        <v>46</v>
      </c>
      <c r="D1" s="40" t="s">
        <v>47</v>
      </c>
    </row>
    <row r="2" spans="1:4" x14ac:dyDescent="0.45">
      <c r="A2" s="41">
        <v>45581</v>
      </c>
      <c r="B2" s="42" t="s">
        <v>48</v>
      </c>
      <c r="C2" s="42"/>
      <c r="D2" s="43" t="s">
        <v>49</v>
      </c>
    </row>
    <row r="3" spans="1:4" x14ac:dyDescent="0.45">
      <c r="A3" s="41"/>
      <c r="B3" s="42"/>
      <c r="C3" s="42"/>
      <c r="D3" s="43"/>
    </row>
    <row r="4" spans="1:4" x14ac:dyDescent="0.45">
      <c r="A4" s="41"/>
      <c r="B4" s="42"/>
      <c r="C4" s="42"/>
      <c r="D4" s="43"/>
    </row>
    <row r="5" spans="1:4" x14ac:dyDescent="0.45">
      <c r="A5" s="41"/>
      <c r="B5" s="42"/>
      <c r="C5" s="42"/>
      <c r="D5" s="43"/>
    </row>
    <row r="6" spans="1:4" x14ac:dyDescent="0.45">
      <c r="A6" s="41"/>
      <c r="B6" s="42"/>
      <c r="C6" s="42"/>
      <c r="D6" s="43"/>
    </row>
    <row r="7" spans="1:4" x14ac:dyDescent="0.45">
      <c r="A7" s="41"/>
      <c r="B7" s="42"/>
      <c r="C7" s="42"/>
      <c r="D7" s="43"/>
    </row>
    <row r="8" spans="1:4" x14ac:dyDescent="0.45">
      <c r="A8" s="41"/>
      <c r="B8" s="42"/>
      <c r="C8" s="42"/>
      <c r="D8" s="43"/>
    </row>
    <row r="9" spans="1:4" x14ac:dyDescent="0.45">
      <c r="A9" s="41"/>
      <c r="B9" s="42"/>
      <c r="C9" s="42"/>
      <c r="D9" s="43"/>
    </row>
    <row r="10" spans="1:4" x14ac:dyDescent="0.45">
      <c r="A10" s="41"/>
      <c r="B10" s="42"/>
      <c r="C10" s="42"/>
      <c r="D10" s="43"/>
    </row>
    <row r="11" spans="1:4" x14ac:dyDescent="0.45">
      <c r="A11" s="41"/>
      <c r="B11" s="42"/>
      <c r="C11" s="42"/>
      <c r="D11" s="43"/>
    </row>
    <row r="12" spans="1:4" x14ac:dyDescent="0.45">
      <c r="A12" s="41"/>
      <c r="B12" s="42"/>
      <c r="C12" s="42"/>
      <c r="D12" s="43"/>
    </row>
    <row r="13" spans="1:4" x14ac:dyDescent="0.45">
      <c r="A13" s="41"/>
      <c r="B13" s="42"/>
      <c r="C13" s="42"/>
      <c r="D13" s="43"/>
    </row>
    <row r="14" spans="1:4" x14ac:dyDescent="0.45">
      <c r="A14" s="41"/>
      <c r="B14" s="42"/>
      <c r="C14" s="42"/>
      <c r="D14" s="43"/>
    </row>
    <row r="15" spans="1:4" x14ac:dyDescent="0.45">
      <c r="A15" s="41"/>
      <c r="B15" s="42"/>
      <c r="C15" s="42"/>
      <c r="D15" s="43"/>
    </row>
    <row r="16" spans="1:4" x14ac:dyDescent="0.45">
      <c r="A16" s="41"/>
      <c r="B16" s="42"/>
      <c r="C16" s="42"/>
      <c r="D16" s="43"/>
    </row>
    <row r="17" spans="1:4" x14ac:dyDescent="0.45">
      <c r="A17" s="41"/>
      <c r="B17" s="42"/>
      <c r="C17" s="42"/>
      <c r="D17" s="43"/>
    </row>
    <row r="18" spans="1:4" x14ac:dyDescent="0.45">
      <c r="A18" s="41"/>
      <c r="B18" s="42"/>
      <c r="C18" s="42"/>
      <c r="D18" s="43"/>
    </row>
    <row r="19" spans="1:4" x14ac:dyDescent="0.45">
      <c r="A19" s="41"/>
      <c r="B19" s="42"/>
      <c r="C19" s="42"/>
      <c r="D19" s="43"/>
    </row>
    <row r="20" spans="1:4" x14ac:dyDescent="0.45">
      <c r="A20" s="41"/>
      <c r="B20" s="42"/>
      <c r="C20" s="42"/>
      <c r="D20" s="43"/>
    </row>
    <row r="21" spans="1:4" x14ac:dyDescent="0.45">
      <c r="A21" s="41"/>
      <c r="B21" s="42"/>
      <c r="C21" s="42"/>
      <c r="D21" s="43"/>
    </row>
    <row r="22" spans="1:4" x14ac:dyDescent="0.45">
      <c r="A22" s="41"/>
      <c r="B22" s="42"/>
      <c r="C22" s="42"/>
      <c r="D22" s="43"/>
    </row>
    <row r="23" spans="1:4" x14ac:dyDescent="0.45">
      <c r="A23" s="41"/>
      <c r="B23" s="42"/>
      <c r="C23" s="42"/>
      <c r="D23" s="43"/>
    </row>
    <row r="24" spans="1:4" x14ac:dyDescent="0.45">
      <c r="A24" s="41"/>
      <c r="B24" s="42"/>
      <c r="C24" s="42"/>
      <c r="D24" s="43"/>
    </row>
    <row r="25" spans="1:4" x14ac:dyDescent="0.45">
      <c r="A25" s="41"/>
      <c r="B25" s="42"/>
      <c r="C25" s="42"/>
      <c r="D25" s="43"/>
    </row>
    <row r="26" spans="1:4" x14ac:dyDescent="0.45">
      <c r="A26" s="41"/>
      <c r="B26" s="42"/>
      <c r="C26" s="42"/>
      <c r="D26" s="43"/>
    </row>
    <row r="27" spans="1:4" x14ac:dyDescent="0.45">
      <c r="A27" s="41"/>
      <c r="B27" s="42"/>
      <c r="C27" s="42"/>
      <c r="D27" s="43"/>
    </row>
    <row r="28" spans="1:4" x14ac:dyDescent="0.45">
      <c r="A28" s="41"/>
      <c r="B28" s="42"/>
      <c r="C28" s="42"/>
      <c r="D28" s="43"/>
    </row>
    <row r="29" spans="1:4" x14ac:dyDescent="0.45">
      <c r="A29" s="41"/>
      <c r="B29" s="42"/>
      <c r="C29" s="42"/>
      <c r="D29" s="43"/>
    </row>
    <row r="30" spans="1:4" x14ac:dyDescent="0.45">
      <c r="A30" s="41"/>
      <c r="B30" s="42"/>
      <c r="C30" s="42"/>
      <c r="D30" s="43"/>
    </row>
    <row r="31" spans="1:4" x14ac:dyDescent="0.45">
      <c r="A31" s="41"/>
      <c r="B31" s="42"/>
      <c r="C31" s="42"/>
      <c r="D31" s="43"/>
    </row>
    <row r="32" spans="1:4" x14ac:dyDescent="0.45">
      <c r="A32" s="41"/>
      <c r="B32" s="42"/>
      <c r="C32" s="42"/>
      <c r="D32" s="43"/>
    </row>
    <row r="33" spans="1:4" x14ac:dyDescent="0.45">
      <c r="A33" s="41"/>
      <c r="B33" s="42"/>
      <c r="C33" s="42"/>
      <c r="D33" s="43"/>
    </row>
    <row r="34" spans="1:4" x14ac:dyDescent="0.45">
      <c r="A34" s="41"/>
      <c r="B34" s="42"/>
      <c r="C34" s="42"/>
      <c r="D34" s="43"/>
    </row>
    <row r="35" spans="1:4" x14ac:dyDescent="0.45">
      <c r="A35" s="41"/>
      <c r="B35" s="42"/>
      <c r="C35" s="42"/>
      <c r="D35" s="43"/>
    </row>
    <row r="36" spans="1:4" x14ac:dyDescent="0.45">
      <c r="A36" s="41"/>
      <c r="B36" s="42"/>
      <c r="C36" s="42"/>
      <c r="D36" s="43"/>
    </row>
    <row r="37" spans="1:4" x14ac:dyDescent="0.45">
      <c r="A37" s="41"/>
      <c r="B37" s="42"/>
      <c r="C37" s="42"/>
      <c r="D37" s="43"/>
    </row>
    <row r="38" spans="1:4" x14ac:dyDescent="0.45">
      <c r="A38" s="41"/>
      <c r="B38" s="42"/>
      <c r="C38" s="42"/>
      <c r="D38" s="43"/>
    </row>
    <row r="39" spans="1:4" x14ac:dyDescent="0.45">
      <c r="A39" s="41"/>
      <c r="B39" s="42"/>
      <c r="C39" s="42"/>
      <c r="D39" s="43"/>
    </row>
    <row r="40" spans="1:4" x14ac:dyDescent="0.45">
      <c r="A40" s="41"/>
      <c r="B40" s="42"/>
      <c r="C40" s="42"/>
      <c r="D40" s="43"/>
    </row>
    <row r="41" spans="1:4" x14ac:dyDescent="0.45">
      <c r="A41" s="41"/>
      <c r="B41" s="42"/>
      <c r="C41" s="42"/>
      <c r="D41" s="43"/>
    </row>
    <row r="42" spans="1:4" x14ac:dyDescent="0.45">
      <c r="A42" s="41"/>
      <c r="B42" s="42"/>
      <c r="C42" s="42"/>
      <c r="D42" s="43"/>
    </row>
    <row r="43" spans="1:4" x14ac:dyDescent="0.45">
      <c r="A43" s="41"/>
      <c r="B43" s="42"/>
      <c r="C43" s="42"/>
      <c r="D43" s="43"/>
    </row>
    <row r="44" spans="1:4" x14ac:dyDescent="0.45">
      <c r="A44" s="41"/>
      <c r="B44" s="42"/>
      <c r="C44" s="42"/>
      <c r="D44" s="43"/>
    </row>
    <row r="45" spans="1:4" x14ac:dyDescent="0.45">
      <c r="A45" s="41"/>
      <c r="B45" s="42"/>
      <c r="C45" s="42"/>
      <c r="D45" s="43"/>
    </row>
    <row r="46" spans="1:4" x14ac:dyDescent="0.45">
      <c r="A46" s="41"/>
      <c r="B46" s="42"/>
      <c r="C46" s="42"/>
      <c r="D46" s="43"/>
    </row>
    <row r="47" spans="1:4" x14ac:dyDescent="0.45">
      <c r="A47" s="41"/>
      <c r="B47" s="42"/>
      <c r="C47" s="42"/>
      <c r="D47" s="43"/>
    </row>
    <row r="48" spans="1:4" x14ac:dyDescent="0.45">
      <c r="A48" s="41"/>
      <c r="B48" s="42"/>
      <c r="C48" s="42"/>
      <c r="D48" s="43"/>
    </row>
    <row r="49" spans="1:4" x14ac:dyDescent="0.45">
      <c r="A49" s="41"/>
      <c r="B49" s="42"/>
      <c r="C49" s="42"/>
      <c r="D49" s="43"/>
    </row>
    <row r="50" spans="1:4" x14ac:dyDescent="0.45">
      <c r="A50" s="41"/>
      <c r="B50" s="42"/>
      <c r="C50" s="42"/>
      <c r="D50" s="43"/>
    </row>
    <row r="51" spans="1:4" x14ac:dyDescent="0.45">
      <c r="A51" s="41"/>
      <c r="B51" s="42"/>
      <c r="C51" s="42"/>
      <c r="D51" s="43"/>
    </row>
    <row r="52" spans="1:4" x14ac:dyDescent="0.45">
      <c r="A52" s="41"/>
      <c r="B52" s="42"/>
      <c r="C52" s="42"/>
      <c r="D52" s="43"/>
    </row>
    <row r="53" spans="1:4" x14ac:dyDescent="0.45">
      <c r="A53" s="41"/>
      <c r="B53" s="42"/>
      <c r="C53" s="42"/>
      <c r="D53" s="43"/>
    </row>
    <row r="54" spans="1:4" x14ac:dyDescent="0.45">
      <c r="A54" s="41"/>
      <c r="B54" s="42"/>
      <c r="C54" s="42"/>
      <c r="D54" s="43"/>
    </row>
    <row r="55" spans="1:4" x14ac:dyDescent="0.45">
      <c r="A55" s="41"/>
      <c r="B55" s="42"/>
      <c r="C55" s="42"/>
      <c r="D55" s="43"/>
    </row>
    <row r="56" spans="1:4" x14ac:dyDescent="0.45">
      <c r="A56" s="41"/>
      <c r="B56" s="42"/>
      <c r="C56" s="42"/>
      <c r="D56" s="43"/>
    </row>
    <row r="57" spans="1:4" x14ac:dyDescent="0.45">
      <c r="A57" s="41"/>
      <c r="B57" s="42"/>
      <c r="C57" s="42"/>
      <c r="D57" s="43"/>
    </row>
    <row r="58" spans="1:4" x14ac:dyDescent="0.45">
      <c r="A58" s="41"/>
      <c r="B58" s="42"/>
      <c r="C58" s="42"/>
      <c r="D58" s="43"/>
    </row>
    <row r="59" spans="1:4" x14ac:dyDescent="0.45">
      <c r="A59" s="41"/>
      <c r="B59" s="42"/>
      <c r="C59" s="42"/>
      <c r="D59" s="43"/>
    </row>
    <row r="60" spans="1:4" x14ac:dyDescent="0.45">
      <c r="A60" s="41"/>
      <c r="B60" s="42"/>
      <c r="C60" s="42"/>
      <c r="D60" s="43"/>
    </row>
    <row r="61" spans="1:4" x14ac:dyDescent="0.45">
      <c r="A61" s="41"/>
      <c r="B61" s="42"/>
      <c r="C61" s="42"/>
      <c r="D61" s="43"/>
    </row>
    <row r="62" spans="1:4" x14ac:dyDescent="0.45">
      <c r="A62" s="41"/>
      <c r="B62" s="42"/>
      <c r="C62" s="42"/>
      <c r="D62" s="43"/>
    </row>
    <row r="63" spans="1:4" x14ac:dyDescent="0.45">
      <c r="A63" s="41"/>
      <c r="B63" s="42"/>
      <c r="C63" s="42"/>
      <c r="D63" s="43"/>
    </row>
    <row r="64" spans="1:4" x14ac:dyDescent="0.45">
      <c r="A64" s="41"/>
      <c r="B64" s="42"/>
      <c r="C64" s="42"/>
      <c r="D64" s="43"/>
    </row>
    <row r="65" spans="1:4" x14ac:dyDescent="0.45">
      <c r="A65" s="41"/>
      <c r="B65" s="42"/>
      <c r="C65" s="42"/>
      <c r="D65" s="43"/>
    </row>
    <row r="66" spans="1:4" x14ac:dyDescent="0.45">
      <c r="A66" s="41"/>
      <c r="B66" s="42"/>
      <c r="C66" s="42"/>
      <c r="D66" s="43"/>
    </row>
    <row r="67" spans="1:4" x14ac:dyDescent="0.45">
      <c r="A67" s="41"/>
      <c r="B67" s="42"/>
      <c r="C67" s="42"/>
      <c r="D67" s="43"/>
    </row>
    <row r="68" spans="1:4" x14ac:dyDescent="0.45">
      <c r="A68" s="41"/>
      <c r="B68" s="42"/>
      <c r="C68" s="42"/>
      <c r="D68" s="43"/>
    </row>
    <row r="69" spans="1:4" x14ac:dyDescent="0.45">
      <c r="A69" s="41"/>
      <c r="B69" s="42"/>
      <c r="C69" s="42"/>
      <c r="D69" s="43"/>
    </row>
    <row r="70" spans="1:4" x14ac:dyDescent="0.45">
      <c r="A70" s="41"/>
      <c r="B70" s="42"/>
      <c r="C70" s="42"/>
      <c r="D70" s="43"/>
    </row>
    <row r="71" spans="1:4" x14ac:dyDescent="0.45">
      <c r="A71" s="41"/>
      <c r="B71" s="42"/>
      <c r="C71" s="42"/>
      <c r="D71" s="43"/>
    </row>
    <row r="72" spans="1:4" x14ac:dyDescent="0.45">
      <c r="A72" s="41"/>
      <c r="B72" s="42"/>
      <c r="C72" s="42"/>
      <c r="D72" s="43"/>
    </row>
    <row r="73" spans="1:4" x14ac:dyDescent="0.45">
      <c r="A73" s="41"/>
      <c r="B73" s="42"/>
      <c r="C73" s="42"/>
      <c r="D73" s="43"/>
    </row>
    <row r="74" spans="1:4" x14ac:dyDescent="0.45">
      <c r="A74" s="41"/>
      <c r="B74" s="42"/>
      <c r="C74" s="42"/>
      <c r="D74" s="43"/>
    </row>
    <row r="75" spans="1:4" x14ac:dyDescent="0.45">
      <c r="A75" s="41"/>
      <c r="B75" s="42"/>
      <c r="C75" s="42"/>
      <c r="D75" s="43"/>
    </row>
    <row r="76" spans="1:4" x14ac:dyDescent="0.45">
      <c r="A76" s="41"/>
      <c r="B76" s="42"/>
      <c r="C76" s="42"/>
      <c r="D76" s="43"/>
    </row>
    <row r="77" spans="1:4" x14ac:dyDescent="0.45">
      <c r="A77" s="41"/>
      <c r="B77" s="42"/>
      <c r="C77" s="42"/>
      <c r="D77" s="43"/>
    </row>
    <row r="78" spans="1:4" x14ac:dyDescent="0.45">
      <c r="A78" s="41"/>
      <c r="B78" s="42"/>
      <c r="C78" s="42"/>
      <c r="D78" s="43"/>
    </row>
    <row r="79" spans="1:4" x14ac:dyDescent="0.45">
      <c r="A79" s="41"/>
      <c r="B79" s="42"/>
      <c r="C79" s="42"/>
      <c r="D79" s="43"/>
    </row>
    <row r="80" spans="1:4" x14ac:dyDescent="0.45">
      <c r="A80" s="41"/>
      <c r="B80" s="42"/>
      <c r="C80" s="42"/>
      <c r="D80" s="43"/>
    </row>
    <row r="81" spans="1:4" x14ac:dyDescent="0.45">
      <c r="A81" s="41"/>
      <c r="B81" s="42"/>
      <c r="C81" s="42"/>
      <c r="D81" s="43"/>
    </row>
    <row r="82" spans="1:4" x14ac:dyDescent="0.45">
      <c r="A82" s="41"/>
      <c r="B82" s="42"/>
      <c r="C82" s="42"/>
      <c r="D82" s="43"/>
    </row>
    <row r="83" spans="1:4" x14ac:dyDescent="0.45">
      <c r="A83" s="41"/>
      <c r="B83" s="42"/>
      <c r="C83" s="42"/>
      <c r="D83" s="43"/>
    </row>
    <row r="84" spans="1:4" x14ac:dyDescent="0.45">
      <c r="A84" s="41"/>
      <c r="B84" s="42"/>
      <c r="C84" s="42"/>
      <c r="D84" s="43"/>
    </row>
    <row r="85" spans="1:4" x14ac:dyDescent="0.45">
      <c r="A85" s="41"/>
      <c r="B85" s="42"/>
      <c r="C85" s="42"/>
      <c r="D85" s="43"/>
    </row>
    <row r="86" spans="1:4" x14ac:dyDescent="0.45">
      <c r="A86" s="41"/>
      <c r="B86" s="42"/>
      <c r="C86" s="42"/>
      <c r="D86" s="43"/>
    </row>
    <row r="87" spans="1:4" x14ac:dyDescent="0.45">
      <c r="A87" s="41"/>
      <c r="B87" s="42"/>
      <c r="C87" s="42"/>
      <c r="D87" s="43"/>
    </row>
    <row r="88" spans="1:4" x14ac:dyDescent="0.45">
      <c r="A88" s="41"/>
      <c r="B88" s="42"/>
      <c r="C88" s="42"/>
      <c r="D88" s="43"/>
    </row>
    <row r="89" spans="1:4" x14ac:dyDescent="0.45">
      <c r="A89" s="41"/>
      <c r="B89" s="42"/>
      <c r="C89" s="42"/>
      <c r="D89" s="43"/>
    </row>
    <row r="90" spans="1:4" x14ac:dyDescent="0.45">
      <c r="A90" s="41"/>
      <c r="B90" s="42"/>
      <c r="C90" s="42"/>
      <c r="D90" s="43"/>
    </row>
    <row r="91" spans="1:4" x14ac:dyDescent="0.45">
      <c r="A91" s="41"/>
      <c r="B91" s="42"/>
      <c r="C91" s="42"/>
      <c r="D91" s="43"/>
    </row>
    <row r="92" spans="1:4" x14ac:dyDescent="0.45">
      <c r="A92" s="41"/>
      <c r="B92" s="42"/>
      <c r="C92" s="42"/>
      <c r="D92" s="43"/>
    </row>
    <row r="93" spans="1:4" x14ac:dyDescent="0.45">
      <c r="A93" s="41"/>
      <c r="B93" s="42"/>
      <c r="C93" s="42"/>
      <c r="D93" s="43"/>
    </row>
    <row r="94" spans="1:4" x14ac:dyDescent="0.45">
      <c r="A94" s="41"/>
      <c r="B94" s="42"/>
      <c r="C94" s="42"/>
      <c r="D94" s="43"/>
    </row>
    <row r="95" spans="1:4" x14ac:dyDescent="0.45">
      <c r="A95" s="41"/>
      <c r="B95" s="42"/>
      <c r="C95" s="42"/>
      <c r="D95" s="43"/>
    </row>
    <row r="96" spans="1:4" x14ac:dyDescent="0.45">
      <c r="A96" s="41"/>
      <c r="B96" s="42"/>
      <c r="C96" s="42"/>
      <c r="D96" s="43"/>
    </row>
    <row r="97" spans="1:4" x14ac:dyDescent="0.45">
      <c r="A97" s="41"/>
      <c r="B97" s="42"/>
      <c r="C97" s="42"/>
      <c r="D97" s="43"/>
    </row>
    <row r="98" spans="1:4" x14ac:dyDescent="0.45">
      <c r="A98" s="41"/>
      <c r="B98" s="42"/>
      <c r="C98" s="42"/>
      <c r="D98" s="43"/>
    </row>
    <row r="99" spans="1:4" x14ac:dyDescent="0.45">
      <c r="A99" s="41"/>
      <c r="B99" s="42"/>
      <c r="C99" s="42"/>
      <c r="D99" s="43"/>
    </row>
    <row r="100" spans="1:4" x14ac:dyDescent="0.45">
      <c r="A100" s="41"/>
      <c r="B100" s="42"/>
      <c r="C100" s="42"/>
      <c r="D100" s="43"/>
    </row>
    <row r="101" spans="1:4" x14ac:dyDescent="0.45">
      <c r="A101" s="41"/>
      <c r="B101" s="42"/>
      <c r="C101" s="42"/>
      <c r="D101" s="43"/>
    </row>
    <row r="102" spans="1:4" x14ac:dyDescent="0.45">
      <c r="A102" s="41"/>
      <c r="B102" s="42"/>
      <c r="C102" s="42"/>
      <c r="D102" s="43"/>
    </row>
    <row r="103" spans="1:4" x14ac:dyDescent="0.45">
      <c r="A103" s="41"/>
      <c r="B103" s="42"/>
      <c r="C103" s="42"/>
      <c r="D103" s="43"/>
    </row>
    <row r="104" spans="1:4" x14ac:dyDescent="0.45">
      <c r="A104" s="41"/>
      <c r="B104" s="42"/>
      <c r="C104" s="42"/>
      <c r="D104" s="43"/>
    </row>
    <row r="105" spans="1:4" x14ac:dyDescent="0.45">
      <c r="A105" s="41"/>
      <c r="B105" s="42"/>
      <c r="C105" s="42"/>
      <c r="D105" s="43"/>
    </row>
    <row r="106" spans="1:4" x14ac:dyDescent="0.45">
      <c r="A106" s="41"/>
      <c r="B106" s="42"/>
      <c r="C106" s="42"/>
      <c r="D106" s="43"/>
    </row>
    <row r="107" spans="1:4" x14ac:dyDescent="0.45">
      <c r="A107" s="41"/>
      <c r="B107" s="42"/>
      <c r="C107" s="42"/>
      <c r="D107" s="43"/>
    </row>
    <row r="108" spans="1:4" x14ac:dyDescent="0.45">
      <c r="A108" s="41"/>
      <c r="B108" s="42"/>
      <c r="C108" s="42"/>
      <c r="D108" s="43"/>
    </row>
    <row r="109" spans="1:4" x14ac:dyDescent="0.45">
      <c r="A109" s="41"/>
      <c r="B109" s="42"/>
      <c r="C109" s="42"/>
      <c r="D109" s="43"/>
    </row>
    <row r="110" spans="1:4" x14ac:dyDescent="0.45">
      <c r="A110" s="41"/>
      <c r="B110" s="42"/>
      <c r="C110" s="42"/>
      <c r="D110" s="43"/>
    </row>
    <row r="111" spans="1:4" x14ac:dyDescent="0.45">
      <c r="A111" s="41"/>
      <c r="B111" s="42"/>
      <c r="C111" s="42"/>
      <c r="D111" s="43"/>
    </row>
    <row r="112" spans="1:4" x14ac:dyDescent="0.45">
      <c r="A112" s="41"/>
      <c r="B112" s="42"/>
      <c r="C112" s="42"/>
      <c r="D112" s="43"/>
    </row>
    <row r="113" spans="1:4" x14ac:dyDescent="0.45">
      <c r="A113" s="41"/>
      <c r="B113" s="42"/>
      <c r="C113" s="42"/>
      <c r="D113" s="43"/>
    </row>
    <row r="114" spans="1:4" x14ac:dyDescent="0.45">
      <c r="A114" s="41"/>
      <c r="B114" s="42"/>
      <c r="C114" s="42"/>
      <c r="D114" s="43"/>
    </row>
    <row r="115" spans="1:4" x14ac:dyDescent="0.45">
      <c r="A115" s="41"/>
      <c r="B115" s="42"/>
      <c r="C115" s="42"/>
      <c r="D115" s="43"/>
    </row>
    <row r="116" spans="1:4" x14ac:dyDescent="0.45">
      <c r="A116" s="41"/>
      <c r="B116" s="42"/>
      <c r="C116" s="42"/>
      <c r="D116" s="43"/>
    </row>
    <row r="117" spans="1:4" x14ac:dyDescent="0.45">
      <c r="A117" s="41"/>
      <c r="B117" s="42"/>
      <c r="C117" s="42"/>
      <c r="D117" s="43"/>
    </row>
    <row r="118" spans="1:4" x14ac:dyDescent="0.45">
      <c r="A118" s="41"/>
      <c r="B118" s="42"/>
      <c r="C118" s="42"/>
      <c r="D118" s="43"/>
    </row>
    <row r="119" spans="1:4" x14ac:dyDescent="0.45">
      <c r="A119" s="41"/>
      <c r="B119" s="42"/>
      <c r="C119" s="42"/>
      <c r="D119" s="43"/>
    </row>
    <row r="120" spans="1:4" x14ac:dyDescent="0.45">
      <c r="A120" s="41"/>
      <c r="B120" s="42"/>
      <c r="C120" s="42"/>
      <c r="D120" s="43"/>
    </row>
    <row r="121" spans="1:4" x14ac:dyDescent="0.45">
      <c r="A121" s="41"/>
      <c r="B121" s="42"/>
      <c r="C121" s="42"/>
      <c r="D121" s="43"/>
    </row>
    <row r="122" spans="1:4" x14ac:dyDescent="0.45">
      <c r="A122" s="41"/>
      <c r="B122" s="42"/>
      <c r="C122" s="42"/>
      <c r="D122" s="43"/>
    </row>
    <row r="123" spans="1:4" x14ac:dyDescent="0.45">
      <c r="A123" s="41"/>
      <c r="B123" s="42"/>
      <c r="C123" s="42"/>
      <c r="D123" s="43"/>
    </row>
    <row r="124" spans="1:4" x14ac:dyDescent="0.45">
      <c r="A124" s="41"/>
      <c r="B124" s="42"/>
      <c r="C124" s="42"/>
      <c r="D124" s="43"/>
    </row>
    <row r="125" spans="1:4" x14ac:dyDescent="0.45">
      <c r="A125" s="41"/>
      <c r="B125" s="42"/>
      <c r="C125" s="42"/>
      <c r="D125" s="43"/>
    </row>
    <row r="126" spans="1:4" x14ac:dyDescent="0.45">
      <c r="A126" s="41"/>
      <c r="B126" s="42"/>
      <c r="C126" s="42"/>
      <c r="D126" s="43"/>
    </row>
    <row r="127" spans="1:4" x14ac:dyDescent="0.45">
      <c r="A127" s="41"/>
      <c r="B127" s="42"/>
      <c r="C127" s="42"/>
      <c r="D127" s="43"/>
    </row>
    <row r="128" spans="1:4" x14ac:dyDescent="0.45">
      <c r="A128" s="41"/>
      <c r="B128" s="42"/>
      <c r="C128" s="42"/>
      <c r="D128" s="43"/>
    </row>
    <row r="129" spans="1:4" x14ac:dyDescent="0.45">
      <c r="A129" s="41"/>
      <c r="B129" s="42"/>
      <c r="C129" s="42"/>
      <c r="D129" s="43"/>
    </row>
    <row r="130" spans="1:4" x14ac:dyDescent="0.45">
      <c r="A130" s="41"/>
      <c r="B130" s="42"/>
      <c r="C130" s="42"/>
      <c r="D130" s="43"/>
    </row>
    <row r="131" spans="1:4" x14ac:dyDescent="0.45">
      <c r="A131" s="41"/>
      <c r="B131" s="42"/>
      <c r="C131" s="42"/>
      <c r="D131" s="43"/>
    </row>
    <row r="132" spans="1:4" x14ac:dyDescent="0.45">
      <c r="A132" s="41"/>
      <c r="B132" s="42"/>
      <c r="C132" s="42"/>
      <c r="D132" s="43"/>
    </row>
    <row r="133" spans="1:4" x14ac:dyDescent="0.45">
      <c r="A133" s="41"/>
      <c r="B133" s="42"/>
      <c r="C133" s="42"/>
      <c r="D133" s="43"/>
    </row>
    <row r="134" spans="1:4" x14ac:dyDescent="0.45">
      <c r="A134" s="41"/>
      <c r="B134" s="42"/>
      <c r="C134" s="42"/>
      <c r="D134" s="43"/>
    </row>
    <row r="135" spans="1:4" x14ac:dyDescent="0.45">
      <c r="A135" s="41"/>
      <c r="B135" s="42"/>
      <c r="C135" s="42"/>
      <c r="D135" s="43"/>
    </row>
    <row r="136" spans="1:4" x14ac:dyDescent="0.45">
      <c r="A136" s="41"/>
      <c r="B136" s="42"/>
      <c r="C136" s="42"/>
      <c r="D136" s="43"/>
    </row>
    <row r="137" spans="1:4" x14ac:dyDescent="0.45">
      <c r="A137" s="41"/>
      <c r="B137" s="42"/>
      <c r="C137" s="42"/>
      <c r="D137" s="43"/>
    </row>
    <row r="138" spans="1:4" x14ac:dyDescent="0.45">
      <c r="A138" s="41"/>
      <c r="B138" s="42"/>
      <c r="C138" s="42"/>
      <c r="D138" s="43"/>
    </row>
    <row r="139" spans="1:4" x14ac:dyDescent="0.45">
      <c r="A139" s="41"/>
      <c r="B139" s="42"/>
      <c r="C139" s="42"/>
      <c r="D139" s="43"/>
    </row>
    <row r="140" spans="1:4" x14ac:dyDescent="0.45">
      <c r="A140" s="41"/>
      <c r="B140" s="42"/>
      <c r="C140" s="42"/>
      <c r="D140" s="43"/>
    </row>
    <row r="141" spans="1:4" x14ac:dyDescent="0.45">
      <c r="A141" s="41"/>
      <c r="B141" s="42"/>
      <c r="C141" s="42"/>
      <c r="D141" s="43"/>
    </row>
    <row r="142" spans="1:4" x14ac:dyDescent="0.45">
      <c r="A142" s="41"/>
      <c r="B142" s="42"/>
      <c r="C142" s="42"/>
      <c r="D142" s="43"/>
    </row>
    <row r="143" spans="1:4" x14ac:dyDescent="0.45">
      <c r="A143" s="41"/>
      <c r="B143" s="42"/>
      <c r="C143" s="42"/>
      <c r="D143" s="43"/>
    </row>
    <row r="144" spans="1:4" x14ac:dyDescent="0.45">
      <c r="A144" s="41"/>
      <c r="B144" s="42"/>
      <c r="C144" s="42"/>
      <c r="D144" s="43"/>
    </row>
    <row r="145" spans="1:4" x14ac:dyDescent="0.45">
      <c r="A145" s="41"/>
      <c r="B145" s="42"/>
      <c r="C145" s="42"/>
      <c r="D145" s="43"/>
    </row>
    <row r="146" spans="1:4" x14ac:dyDescent="0.45">
      <c r="A146" s="41"/>
      <c r="B146" s="42"/>
      <c r="C146" s="42"/>
      <c r="D146" s="43"/>
    </row>
    <row r="147" spans="1:4" x14ac:dyDescent="0.45">
      <c r="A147" s="41"/>
      <c r="B147" s="42"/>
      <c r="C147" s="42"/>
      <c r="D147" s="43"/>
    </row>
    <row r="148" spans="1:4" x14ac:dyDescent="0.45">
      <c r="A148" s="41"/>
      <c r="B148" s="42"/>
      <c r="C148" s="42"/>
      <c r="D148" s="43"/>
    </row>
    <row r="149" spans="1:4" x14ac:dyDescent="0.45">
      <c r="A149" s="41"/>
      <c r="B149" s="42"/>
      <c r="C149" s="42"/>
      <c r="D149" s="43"/>
    </row>
    <row r="150" spans="1:4" x14ac:dyDescent="0.45">
      <c r="A150" s="41"/>
      <c r="B150" s="42"/>
      <c r="C150" s="42"/>
      <c r="D150" s="43"/>
    </row>
    <row r="151" spans="1:4" x14ac:dyDescent="0.45">
      <c r="A151" s="41"/>
      <c r="B151" s="42"/>
      <c r="C151" s="42"/>
      <c r="D151" s="43"/>
    </row>
    <row r="152" spans="1:4" x14ac:dyDescent="0.45">
      <c r="A152" s="41"/>
      <c r="B152" s="42"/>
      <c r="C152" s="42"/>
      <c r="D152" s="43"/>
    </row>
    <row r="153" spans="1:4" x14ac:dyDescent="0.45">
      <c r="A153" s="41"/>
      <c r="B153" s="42"/>
      <c r="C153" s="42"/>
      <c r="D153" s="43"/>
    </row>
    <row r="154" spans="1:4" x14ac:dyDescent="0.45">
      <c r="A154" s="41"/>
      <c r="B154" s="42"/>
      <c r="C154" s="42"/>
      <c r="D154" s="43"/>
    </row>
    <row r="155" spans="1:4" x14ac:dyDescent="0.45">
      <c r="A155" s="41"/>
      <c r="B155" s="42"/>
      <c r="C155" s="42"/>
      <c r="D155" s="43"/>
    </row>
    <row r="156" spans="1:4" x14ac:dyDescent="0.45">
      <c r="A156" s="41"/>
      <c r="B156" s="42"/>
      <c r="C156" s="42"/>
      <c r="D156" s="43"/>
    </row>
    <row r="157" spans="1:4" x14ac:dyDescent="0.45">
      <c r="A157" s="41"/>
      <c r="B157" s="42"/>
      <c r="C157" s="42"/>
      <c r="D157" s="43"/>
    </row>
    <row r="158" spans="1:4" x14ac:dyDescent="0.45">
      <c r="A158" s="41"/>
      <c r="B158" s="42"/>
      <c r="C158" s="42"/>
      <c r="D158" s="43"/>
    </row>
    <row r="159" spans="1:4" x14ac:dyDescent="0.45">
      <c r="A159" s="41"/>
      <c r="B159" s="42"/>
      <c r="C159" s="42"/>
      <c r="D159" s="43"/>
    </row>
    <row r="160" spans="1:4" x14ac:dyDescent="0.45">
      <c r="A160" s="41"/>
      <c r="B160" s="42"/>
      <c r="C160" s="42"/>
      <c r="D160" s="43"/>
    </row>
    <row r="161" spans="1:4" x14ac:dyDescent="0.45">
      <c r="A161" s="41"/>
      <c r="B161" s="42"/>
      <c r="C161" s="42"/>
      <c r="D161" s="43"/>
    </row>
    <row r="162" spans="1:4" x14ac:dyDescent="0.45">
      <c r="A162" s="41"/>
      <c r="B162" s="42"/>
      <c r="C162" s="42"/>
      <c r="D162" s="43"/>
    </row>
    <row r="163" spans="1:4" x14ac:dyDescent="0.45">
      <c r="A163" s="41"/>
      <c r="B163" s="42"/>
      <c r="C163" s="42"/>
      <c r="D163" s="43"/>
    </row>
    <row r="164" spans="1:4" x14ac:dyDescent="0.45">
      <c r="A164" s="41"/>
      <c r="B164" s="42"/>
      <c r="C164" s="42"/>
      <c r="D164" s="43"/>
    </row>
    <row r="165" spans="1:4" x14ac:dyDescent="0.45">
      <c r="A165" s="41"/>
      <c r="B165" s="42"/>
      <c r="C165" s="42"/>
      <c r="D165" s="43"/>
    </row>
    <row r="166" spans="1:4" x14ac:dyDescent="0.45">
      <c r="A166" s="41"/>
      <c r="B166" s="42"/>
      <c r="C166" s="42"/>
      <c r="D166" s="43"/>
    </row>
    <row r="167" spans="1:4" x14ac:dyDescent="0.45">
      <c r="A167" s="41"/>
      <c r="B167" s="42"/>
      <c r="C167" s="42"/>
      <c r="D167" s="43"/>
    </row>
    <row r="168" spans="1:4" x14ac:dyDescent="0.45">
      <c r="A168" s="41"/>
      <c r="B168" s="42"/>
      <c r="C168" s="42"/>
      <c r="D168" s="43"/>
    </row>
    <row r="169" spans="1:4" x14ac:dyDescent="0.45">
      <c r="A169" s="41"/>
      <c r="B169" s="42"/>
      <c r="C169" s="42"/>
      <c r="D169" s="43"/>
    </row>
    <row r="170" spans="1:4" x14ac:dyDescent="0.45">
      <c r="A170" s="41"/>
      <c r="B170" s="42"/>
      <c r="C170" s="42"/>
      <c r="D170" s="43"/>
    </row>
    <row r="171" spans="1:4" x14ac:dyDescent="0.45">
      <c r="A171" s="41"/>
      <c r="B171" s="42"/>
      <c r="C171" s="42"/>
      <c r="D171" s="43"/>
    </row>
    <row r="172" spans="1:4" x14ac:dyDescent="0.45">
      <c r="A172" s="41"/>
      <c r="B172" s="42"/>
      <c r="C172" s="42"/>
      <c r="D172" s="43"/>
    </row>
    <row r="173" spans="1:4" x14ac:dyDescent="0.45">
      <c r="A173" s="41"/>
      <c r="B173" s="42"/>
      <c r="C173" s="42"/>
      <c r="D173" s="43"/>
    </row>
    <row r="174" spans="1:4" x14ac:dyDescent="0.45">
      <c r="A174" s="41"/>
      <c r="B174" s="42"/>
      <c r="C174" s="42"/>
      <c r="D174" s="43"/>
    </row>
    <row r="175" spans="1:4" x14ac:dyDescent="0.45">
      <c r="A175" s="41"/>
      <c r="B175" s="42"/>
      <c r="C175" s="42"/>
      <c r="D175" s="43"/>
    </row>
    <row r="176" spans="1:4" x14ac:dyDescent="0.45">
      <c r="A176" s="41"/>
      <c r="B176" s="42"/>
      <c r="C176" s="42"/>
      <c r="D176" s="43"/>
    </row>
    <row r="177" spans="1:4" x14ac:dyDescent="0.45">
      <c r="A177" s="41"/>
      <c r="B177" s="42"/>
      <c r="C177" s="42"/>
      <c r="D177" s="43"/>
    </row>
    <row r="178" spans="1:4" x14ac:dyDescent="0.45">
      <c r="A178" s="41"/>
      <c r="B178" s="42"/>
      <c r="C178" s="42"/>
      <c r="D178" s="43"/>
    </row>
    <row r="179" spans="1:4" x14ac:dyDescent="0.45">
      <c r="A179" s="41"/>
      <c r="B179" s="42"/>
      <c r="C179" s="42"/>
      <c r="D179" s="43"/>
    </row>
    <row r="180" spans="1:4" x14ac:dyDescent="0.45">
      <c r="A180" s="41"/>
      <c r="B180" s="42"/>
      <c r="C180" s="42"/>
      <c r="D180" s="43"/>
    </row>
    <row r="181" spans="1:4" x14ac:dyDescent="0.45">
      <c r="A181" s="41"/>
      <c r="B181" s="42"/>
      <c r="C181" s="42"/>
      <c r="D181" s="43"/>
    </row>
    <row r="182" spans="1:4" x14ac:dyDescent="0.45">
      <c r="A182" s="41"/>
      <c r="B182" s="42"/>
      <c r="C182" s="42"/>
      <c r="D182" s="43"/>
    </row>
    <row r="183" spans="1:4" x14ac:dyDescent="0.45">
      <c r="A183" s="41"/>
      <c r="B183" s="42"/>
      <c r="C183" s="42"/>
      <c r="D183" s="43"/>
    </row>
    <row r="184" spans="1:4" x14ac:dyDescent="0.45">
      <c r="A184" s="41"/>
      <c r="B184" s="42"/>
      <c r="C184" s="42"/>
      <c r="D184" s="43"/>
    </row>
    <row r="185" spans="1:4" x14ac:dyDescent="0.45">
      <c r="A185" s="41"/>
      <c r="B185" s="42"/>
      <c r="C185" s="42"/>
      <c r="D185" s="43"/>
    </row>
    <row r="186" spans="1:4" x14ac:dyDescent="0.45">
      <c r="A186" s="41"/>
      <c r="B186" s="42"/>
      <c r="C186" s="42"/>
      <c r="D186" s="43"/>
    </row>
    <row r="187" spans="1:4" x14ac:dyDescent="0.45">
      <c r="A187" s="41"/>
      <c r="B187" s="42"/>
      <c r="C187" s="42"/>
      <c r="D187" s="43"/>
    </row>
    <row r="188" spans="1:4" x14ac:dyDescent="0.45">
      <c r="A188" s="41"/>
      <c r="B188" s="42"/>
      <c r="C188" s="42"/>
      <c r="D188" s="43"/>
    </row>
    <row r="189" spans="1:4" x14ac:dyDescent="0.45">
      <c r="A189" s="41"/>
      <c r="B189" s="42"/>
      <c r="C189" s="42"/>
      <c r="D189" s="43"/>
    </row>
    <row r="190" spans="1:4" x14ac:dyDescent="0.45">
      <c r="A190" s="41"/>
      <c r="B190" s="42"/>
      <c r="C190" s="42"/>
      <c r="D190" s="43"/>
    </row>
    <row r="191" spans="1:4" x14ac:dyDescent="0.45">
      <c r="A191" s="41"/>
      <c r="B191" s="42"/>
      <c r="C191" s="42"/>
      <c r="D191" s="43"/>
    </row>
    <row r="192" spans="1:4" x14ac:dyDescent="0.45">
      <c r="A192" s="41"/>
      <c r="B192" s="42"/>
      <c r="C192" s="42"/>
      <c r="D192" s="43"/>
    </row>
    <row r="193" spans="1:4" x14ac:dyDescent="0.45">
      <c r="A193" s="41"/>
      <c r="B193" s="42"/>
      <c r="C193" s="42"/>
      <c r="D193" s="43"/>
    </row>
    <row r="194" spans="1:4" x14ac:dyDescent="0.45">
      <c r="A194" s="41"/>
      <c r="B194" s="42"/>
      <c r="C194" s="42"/>
      <c r="D194" s="43"/>
    </row>
    <row r="195" spans="1:4" x14ac:dyDescent="0.45">
      <c r="A195" s="41"/>
      <c r="B195" s="42"/>
      <c r="C195" s="42"/>
      <c r="D195" s="43"/>
    </row>
    <row r="196" spans="1:4" x14ac:dyDescent="0.45">
      <c r="A196" s="41"/>
      <c r="B196" s="42"/>
      <c r="C196" s="42"/>
      <c r="D196" s="43"/>
    </row>
    <row r="197" spans="1:4" x14ac:dyDescent="0.45">
      <c r="A197" s="41"/>
      <c r="B197" s="42"/>
      <c r="C197" s="42"/>
      <c r="D197" s="43"/>
    </row>
    <row r="198" spans="1:4" x14ac:dyDescent="0.45">
      <c r="A198" s="41"/>
      <c r="B198" s="42"/>
      <c r="C198" s="42"/>
      <c r="D198" s="43"/>
    </row>
    <row r="199" spans="1:4" x14ac:dyDescent="0.45">
      <c r="A199" s="41"/>
      <c r="B199" s="42"/>
      <c r="C199" s="42"/>
      <c r="D199" s="43"/>
    </row>
    <row r="200" spans="1:4" x14ac:dyDescent="0.45">
      <c r="A200" s="41"/>
      <c r="B200" s="42"/>
      <c r="C200" s="42"/>
      <c r="D200" s="43"/>
    </row>
    <row r="201" spans="1:4" x14ac:dyDescent="0.45">
      <c r="A201" s="41"/>
      <c r="B201" s="42"/>
      <c r="C201" s="42"/>
      <c r="D201" s="43"/>
    </row>
  </sheetData>
  <phoneticPr fontId="2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5D3E48-CF01-4BDE-AD94-E938F29F12B9}">
  <sheetPr>
    <tabColor theme="9" tint="-0.249977111117893"/>
  </sheetPr>
  <dimension ref="A1:IW28"/>
  <sheetViews>
    <sheetView tabSelected="1" zoomScale="85" zoomScaleNormal="85" workbookViewId="0">
      <pane xSplit="3" ySplit="7" topLeftCell="D8" activePane="bottomRight" state="frozen"/>
      <selection activeCell="B4" sqref="B4"/>
      <selection pane="topRight" activeCell="B4" sqref="B4"/>
      <selection pane="bottomLeft" activeCell="B4" sqref="B4"/>
      <selection pane="bottomRight"/>
    </sheetView>
  </sheetViews>
  <sheetFormatPr defaultRowHeight="17.399999999999999" x14ac:dyDescent="0.5"/>
  <cols>
    <col min="1" max="2" width="8.8984375" style="1" bestFit="1" customWidth="1"/>
    <col min="3" max="3" width="11" style="1" bestFit="1" customWidth="1"/>
    <col min="4" max="17" width="11.3984375" style="1" bestFit="1" customWidth="1"/>
    <col min="18" max="257" width="11.3984375" style="1" customWidth="1"/>
    <col min="258" max="16384" width="8.796875" style="1"/>
  </cols>
  <sheetData>
    <row r="1" spans="1:257" x14ac:dyDescent="0.5">
      <c r="A1" s="1" t="s">
        <v>0</v>
      </c>
    </row>
    <row r="2" spans="1:257" ht="34.799999999999997" x14ac:dyDescent="0.5">
      <c r="A2" s="2" t="s">
        <v>1</v>
      </c>
      <c r="B2" s="3" t="s">
        <v>2</v>
      </c>
      <c r="C2" s="2" t="s">
        <v>3</v>
      </c>
      <c r="D2" s="3" t="s">
        <v>4</v>
      </c>
      <c r="E2" s="2" t="s">
        <v>5</v>
      </c>
      <c r="F2" s="2" t="s">
        <v>43</v>
      </c>
    </row>
    <row r="3" spans="1:257" x14ac:dyDescent="0.5">
      <c r="A3" s="36">
        <v>7.0000000000000007E-2</v>
      </c>
      <c r="B3" s="36">
        <v>0.2</v>
      </c>
      <c r="C3" s="4">
        <v>0</v>
      </c>
      <c r="D3" s="4">
        <v>3</v>
      </c>
      <c r="E3" s="4" t="s">
        <v>6</v>
      </c>
      <c r="F3" s="5">
        <f>IF($E$3="万円", $D$3 * 10000, $D$3 / 100)</f>
        <v>30000</v>
      </c>
    </row>
    <row r="4" spans="1:257" x14ac:dyDescent="0.5">
      <c r="AA4" s="56"/>
    </row>
    <row r="5" spans="1:257" x14ac:dyDescent="0.5">
      <c r="R5" s="46">
        <v>1</v>
      </c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46">
        <v>2</v>
      </c>
      <c r="AM5" s="6"/>
      <c r="AN5" s="6"/>
      <c r="AO5" s="6"/>
      <c r="AP5" s="6"/>
      <c r="AQ5" s="6"/>
      <c r="AR5" s="6"/>
      <c r="AS5" s="6"/>
      <c r="AT5" s="6"/>
      <c r="AU5" s="6"/>
      <c r="AV5" s="6"/>
      <c r="AW5" s="6"/>
      <c r="AX5" s="6"/>
      <c r="AY5" s="6"/>
      <c r="AZ5" s="6"/>
      <c r="BA5" s="6"/>
      <c r="BB5" s="6"/>
      <c r="BC5" s="6"/>
      <c r="BD5" s="6"/>
      <c r="BE5" s="6"/>
      <c r="BF5" s="46">
        <v>3</v>
      </c>
      <c r="BG5" s="6"/>
      <c r="BH5" s="6"/>
      <c r="BI5" s="6"/>
      <c r="BJ5" s="6"/>
      <c r="BK5" s="6"/>
      <c r="BL5" s="6"/>
      <c r="BM5" s="6"/>
      <c r="BN5" s="6"/>
      <c r="BO5" s="6"/>
      <c r="BP5" s="6"/>
      <c r="BQ5" s="6"/>
      <c r="BR5" s="6"/>
      <c r="BS5" s="6"/>
      <c r="BT5" s="6"/>
      <c r="BU5" s="6"/>
      <c r="BV5" s="6"/>
      <c r="BW5" s="6"/>
      <c r="BX5" s="6"/>
      <c r="BY5" s="6"/>
      <c r="BZ5" s="46">
        <v>4</v>
      </c>
      <c r="CA5" s="6"/>
      <c r="CB5" s="6"/>
      <c r="CC5" s="6"/>
      <c r="CD5" s="6"/>
      <c r="CE5" s="6"/>
      <c r="CF5" s="6"/>
      <c r="CG5" s="6"/>
      <c r="CH5" s="6"/>
      <c r="CI5" s="6"/>
      <c r="CJ5" s="6"/>
      <c r="CK5" s="6"/>
      <c r="CL5" s="6"/>
      <c r="CM5" s="6"/>
      <c r="CN5" s="6"/>
      <c r="CO5" s="6"/>
      <c r="CP5" s="6"/>
      <c r="CQ5" s="6"/>
      <c r="CR5" s="6"/>
      <c r="CS5" s="6"/>
      <c r="CT5" s="46">
        <v>5</v>
      </c>
      <c r="CU5" s="6"/>
      <c r="CV5" s="6"/>
      <c r="CW5" s="6"/>
      <c r="CX5" s="6"/>
      <c r="CY5" s="6"/>
      <c r="CZ5" s="6"/>
      <c r="DA5" s="6"/>
      <c r="DB5" s="6"/>
      <c r="DC5" s="6"/>
      <c r="DD5" s="6"/>
      <c r="DE5" s="6"/>
      <c r="DF5" s="6"/>
      <c r="DG5" s="6"/>
      <c r="DH5" s="6"/>
      <c r="DI5" s="6"/>
      <c r="DJ5" s="6"/>
      <c r="DK5" s="6"/>
      <c r="DL5" s="6"/>
      <c r="DM5" s="6"/>
      <c r="DN5" s="46">
        <v>6</v>
      </c>
      <c r="DO5" s="6"/>
      <c r="DP5" s="6"/>
      <c r="DQ5" s="6"/>
      <c r="DR5" s="6"/>
      <c r="DS5" s="6"/>
      <c r="DT5" s="6"/>
      <c r="DU5" s="6"/>
      <c r="DV5" s="6"/>
      <c r="DW5" s="6"/>
      <c r="DX5" s="6"/>
      <c r="DY5" s="6"/>
      <c r="DZ5" s="6"/>
      <c r="EA5" s="6"/>
      <c r="EB5" s="6"/>
      <c r="EC5" s="6"/>
      <c r="ED5" s="6"/>
      <c r="EE5" s="6"/>
      <c r="EF5" s="6"/>
      <c r="EG5" s="6"/>
      <c r="EH5" s="46">
        <v>7</v>
      </c>
      <c r="EI5" s="6"/>
      <c r="EJ5" s="6"/>
      <c r="EK5" s="6"/>
      <c r="EL5" s="6"/>
      <c r="EM5" s="6"/>
      <c r="EN5" s="6"/>
      <c r="EO5" s="6"/>
      <c r="EP5" s="6"/>
      <c r="EQ5" s="6"/>
      <c r="ER5" s="6"/>
      <c r="ES5" s="6"/>
      <c r="ET5" s="6"/>
      <c r="EU5" s="6"/>
      <c r="EV5" s="6"/>
      <c r="EW5" s="6"/>
      <c r="EX5" s="6"/>
      <c r="EY5" s="6"/>
      <c r="EZ5" s="6"/>
      <c r="FA5" s="6"/>
      <c r="FB5" s="46">
        <v>8</v>
      </c>
      <c r="FC5" s="6"/>
      <c r="FD5" s="6"/>
      <c r="FE5" s="6"/>
      <c r="FF5" s="6"/>
      <c r="FG5" s="6"/>
      <c r="FH5" s="6"/>
      <c r="FI5" s="6"/>
      <c r="FJ5" s="6"/>
      <c r="FK5" s="6"/>
      <c r="FL5" s="6"/>
      <c r="FM5" s="6"/>
      <c r="FN5" s="6"/>
      <c r="FO5" s="6"/>
      <c r="FP5" s="6"/>
      <c r="FQ5" s="6"/>
      <c r="FR5" s="6"/>
      <c r="FS5" s="6"/>
      <c r="FT5" s="6"/>
      <c r="FU5" s="7"/>
      <c r="FV5" s="46">
        <v>9</v>
      </c>
      <c r="FW5" s="6"/>
      <c r="FX5" s="6"/>
      <c r="FY5" s="6"/>
      <c r="FZ5" s="6"/>
      <c r="GA5" s="6"/>
      <c r="GB5" s="6"/>
      <c r="GC5" s="6"/>
      <c r="GD5" s="6"/>
      <c r="GE5" s="6"/>
      <c r="GF5" s="6"/>
      <c r="GG5" s="6"/>
      <c r="GH5" s="6"/>
      <c r="GI5" s="6"/>
      <c r="GJ5" s="6"/>
      <c r="GK5" s="6"/>
      <c r="GL5" s="6"/>
      <c r="GM5" s="6"/>
      <c r="GN5" s="6"/>
      <c r="GO5" s="7"/>
      <c r="GP5" s="46">
        <v>10</v>
      </c>
      <c r="GQ5" s="6"/>
      <c r="GR5" s="6"/>
      <c r="GS5" s="6"/>
      <c r="GT5" s="6"/>
      <c r="GU5" s="6"/>
      <c r="GV5" s="6"/>
      <c r="GW5" s="6"/>
      <c r="GX5" s="6"/>
      <c r="GY5" s="6"/>
      <c r="GZ5" s="6"/>
      <c r="HA5" s="6"/>
      <c r="HB5" s="6"/>
      <c r="HC5" s="6"/>
      <c r="HD5" s="6"/>
      <c r="HE5" s="6"/>
      <c r="HF5" s="6"/>
      <c r="HG5" s="6"/>
      <c r="HH5" s="6"/>
      <c r="HI5" s="7"/>
      <c r="HJ5" s="46">
        <v>11</v>
      </c>
      <c r="HK5" s="6"/>
      <c r="HL5" s="6"/>
      <c r="HM5" s="6"/>
      <c r="HN5" s="6"/>
      <c r="HO5" s="6"/>
      <c r="HP5" s="6"/>
      <c r="HQ5" s="6"/>
      <c r="HR5" s="6"/>
      <c r="HS5" s="6"/>
      <c r="HT5" s="6"/>
      <c r="HU5" s="6"/>
      <c r="HV5" s="6"/>
      <c r="HW5" s="6"/>
      <c r="HX5" s="6"/>
      <c r="HY5" s="6"/>
      <c r="HZ5" s="6"/>
      <c r="IA5" s="6"/>
      <c r="IB5" s="6"/>
      <c r="IC5" s="7"/>
      <c r="ID5" s="46">
        <v>12</v>
      </c>
      <c r="IE5" s="6"/>
      <c r="IF5" s="6"/>
      <c r="IG5" s="6"/>
      <c r="IH5" s="6"/>
      <c r="II5" s="6"/>
      <c r="IJ5" s="6"/>
      <c r="IK5" s="6"/>
      <c r="IL5" s="6"/>
      <c r="IM5" s="6"/>
      <c r="IN5" s="6"/>
      <c r="IO5" s="6"/>
      <c r="IP5" s="6"/>
      <c r="IQ5" s="6"/>
      <c r="IR5" s="6"/>
      <c r="IS5" s="6"/>
      <c r="IT5" s="6"/>
      <c r="IU5" s="6"/>
      <c r="IV5" s="6"/>
      <c r="IW5" s="7"/>
    </row>
    <row r="6" spans="1:257" x14ac:dyDescent="0.5">
      <c r="D6" s="8" t="s">
        <v>7</v>
      </c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10" t="s">
        <v>8</v>
      </c>
      <c r="S6" s="11" t="s">
        <v>9</v>
      </c>
      <c r="T6" s="11"/>
      <c r="U6" s="11"/>
      <c r="V6" s="11"/>
      <c r="W6" s="11" t="s">
        <v>10</v>
      </c>
      <c r="X6" s="11"/>
      <c r="Y6" s="11"/>
      <c r="Z6" s="11" t="s">
        <v>11</v>
      </c>
      <c r="AA6" s="11"/>
      <c r="AB6" s="11"/>
      <c r="AC6" s="11"/>
      <c r="AD6" s="12" t="s">
        <v>12</v>
      </c>
      <c r="AE6" s="13" t="s">
        <v>13</v>
      </c>
      <c r="AF6" s="13"/>
      <c r="AG6" s="13" t="s">
        <v>10</v>
      </c>
      <c r="AH6" s="13"/>
      <c r="AI6" s="13"/>
      <c r="AJ6" s="13" t="s">
        <v>11</v>
      </c>
      <c r="AK6" s="13"/>
      <c r="AL6" s="10" t="s">
        <v>8</v>
      </c>
      <c r="AM6" s="11" t="s">
        <v>9</v>
      </c>
      <c r="AN6" s="11"/>
      <c r="AO6" s="11"/>
      <c r="AP6" s="11"/>
      <c r="AQ6" s="11" t="s">
        <v>10</v>
      </c>
      <c r="AR6" s="11"/>
      <c r="AS6" s="11"/>
      <c r="AT6" s="11" t="s">
        <v>11</v>
      </c>
      <c r="AU6" s="11"/>
      <c r="AV6" s="11"/>
      <c r="AW6" s="11"/>
      <c r="AX6" s="12" t="s">
        <v>12</v>
      </c>
      <c r="AY6" s="13" t="s">
        <v>13</v>
      </c>
      <c r="AZ6" s="13"/>
      <c r="BA6" s="13" t="s">
        <v>10</v>
      </c>
      <c r="BB6" s="13"/>
      <c r="BC6" s="13"/>
      <c r="BD6" s="13" t="s">
        <v>11</v>
      </c>
      <c r="BE6" s="13"/>
      <c r="BF6" s="10" t="s">
        <v>8</v>
      </c>
      <c r="BG6" s="11" t="s">
        <v>9</v>
      </c>
      <c r="BH6" s="11"/>
      <c r="BI6" s="11"/>
      <c r="BJ6" s="11"/>
      <c r="BK6" s="11" t="s">
        <v>10</v>
      </c>
      <c r="BL6" s="11"/>
      <c r="BM6" s="11"/>
      <c r="BN6" s="11" t="s">
        <v>11</v>
      </c>
      <c r="BO6" s="11"/>
      <c r="BP6" s="11"/>
      <c r="BQ6" s="11"/>
      <c r="BR6" s="12" t="s">
        <v>12</v>
      </c>
      <c r="BS6" s="13" t="s">
        <v>13</v>
      </c>
      <c r="BT6" s="13"/>
      <c r="BU6" s="13" t="s">
        <v>10</v>
      </c>
      <c r="BV6" s="13"/>
      <c r="BW6" s="13"/>
      <c r="BX6" s="13" t="s">
        <v>11</v>
      </c>
      <c r="BY6" s="13"/>
      <c r="BZ6" s="10" t="s">
        <v>8</v>
      </c>
      <c r="CA6" s="11" t="s">
        <v>9</v>
      </c>
      <c r="CB6" s="11"/>
      <c r="CC6" s="11"/>
      <c r="CD6" s="11"/>
      <c r="CE6" s="11" t="s">
        <v>10</v>
      </c>
      <c r="CF6" s="11"/>
      <c r="CG6" s="11"/>
      <c r="CH6" s="11" t="s">
        <v>11</v>
      </c>
      <c r="CI6" s="11"/>
      <c r="CJ6" s="11"/>
      <c r="CK6" s="11"/>
      <c r="CL6" s="12" t="s">
        <v>12</v>
      </c>
      <c r="CM6" s="13" t="s">
        <v>13</v>
      </c>
      <c r="CN6" s="13"/>
      <c r="CO6" s="13" t="s">
        <v>10</v>
      </c>
      <c r="CP6" s="13"/>
      <c r="CQ6" s="13"/>
      <c r="CR6" s="13" t="s">
        <v>11</v>
      </c>
      <c r="CS6" s="13"/>
      <c r="CT6" s="10" t="s">
        <v>8</v>
      </c>
      <c r="CU6" s="11" t="s">
        <v>9</v>
      </c>
      <c r="CV6" s="11"/>
      <c r="CW6" s="11"/>
      <c r="CX6" s="11"/>
      <c r="CY6" s="11" t="s">
        <v>10</v>
      </c>
      <c r="CZ6" s="11"/>
      <c r="DA6" s="11"/>
      <c r="DB6" s="11" t="s">
        <v>11</v>
      </c>
      <c r="DC6" s="11"/>
      <c r="DD6" s="11"/>
      <c r="DE6" s="11"/>
      <c r="DF6" s="12" t="s">
        <v>12</v>
      </c>
      <c r="DG6" s="13" t="s">
        <v>13</v>
      </c>
      <c r="DH6" s="13"/>
      <c r="DI6" s="13" t="s">
        <v>10</v>
      </c>
      <c r="DJ6" s="13"/>
      <c r="DK6" s="13"/>
      <c r="DL6" s="13" t="s">
        <v>11</v>
      </c>
      <c r="DM6" s="13"/>
      <c r="DN6" s="10" t="s">
        <v>8</v>
      </c>
      <c r="DO6" s="11" t="s">
        <v>9</v>
      </c>
      <c r="DP6" s="11"/>
      <c r="DQ6" s="11"/>
      <c r="DR6" s="11"/>
      <c r="DS6" s="11" t="s">
        <v>10</v>
      </c>
      <c r="DT6" s="11"/>
      <c r="DU6" s="11"/>
      <c r="DV6" s="11" t="s">
        <v>11</v>
      </c>
      <c r="DW6" s="11"/>
      <c r="DX6" s="11"/>
      <c r="DY6" s="11"/>
      <c r="DZ6" s="12" t="s">
        <v>12</v>
      </c>
      <c r="EA6" s="13" t="s">
        <v>13</v>
      </c>
      <c r="EB6" s="13"/>
      <c r="EC6" s="13" t="s">
        <v>10</v>
      </c>
      <c r="ED6" s="13"/>
      <c r="EE6" s="13"/>
      <c r="EF6" s="13" t="s">
        <v>11</v>
      </c>
      <c r="EG6" s="13"/>
      <c r="EH6" s="10" t="s">
        <v>8</v>
      </c>
      <c r="EI6" s="11" t="s">
        <v>9</v>
      </c>
      <c r="EJ6" s="11"/>
      <c r="EK6" s="11"/>
      <c r="EL6" s="11"/>
      <c r="EM6" s="11" t="s">
        <v>10</v>
      </c>
      <c r="EN6" s="11"/>
      <c r="EO6" s="11"/>
      <c r="EP6" s="11" t="s">
        <v>11</v>
      </c>
      <c r="EQ6" s="11"/>
      <c r="ER6" s="11"/>
      <c r="ES6" s="11"/>
      <c r="ET6" s="12" t="s">
        <v>12</v>
      </c>
      <c r="EU6" s="13" t="s">
        <v>13</v>
      </c>
      <c r="EV6" s="13"/>
      <c r="EW6" s="13" t="s">
        <v>10</v>
      </c>
      <c r="EX6" s="13"/>
      <c r="EY6" s="13"/>
      <c r="EZ6" s="13" t="s">
        <v>11</v>
      </c>
      <c r="FA6" s="13"/>
      <c r="FB6" s="10" t="s">
        <v>8</v>
      </c>
      <c r="FC6" s="11" t="s">
        <v>9</v>
      </c>
      <c r="FD6" s="11"/>
      <c r="FE6" s="11"/>
      <c r="FF6" s="11"/>
      <c r="FG6" s="11" t="s">
        <v>10</v>
      </c>
      <c r="FH6" s="11"/>
      <c r="FI6" s="11"/>
      <c r="FJ6" s="11" t="s">
        <v>11</v>
      </c>
      <c r="FK6" s="11"/>
      <c r="FL6" s="11"/>
      <c r="FM6" s="11"/>
      <c r="FN6" s="12" t="s">
        <v>12</v>
      </c>
      <c r="FO6" s="13" t="s">
        <v>13</v>
      </c>
      <c r="FP6" s="13"/>
      <c r="FQ6" s="13" t="s">
        <v>10</v>
      </c>
      <c r="FR6" s="13"/>
      <c r="FS6" s="13"/>
      <c r="FT6" s="13" t="s">
        <v>11</v>
      </c>
      <c r="FU6" s="13"/>
      <c r="FV6" s="10" t="s">
        <v>8</v>
      </c>
      <c r="FW6" s="11" t="s">
        <v>9</v>
      </c>
      <c r="FX6" s="11"/>
      <c r="FY6" s="11"/>
      <c r="FZ6" s="11"/>
      <c r="GA6" s="11" t="s">
        <v>10</v>
      </c>
      <c r="GB6" s="11"/>
      <c r="GC6" s="11"/>
      <c r="GD6" s="11" t="s">
        <v>11</v>
      </c>
      <c r="GE6" s="11"/>
      <c r="GF6" s="11"/>
      <c r="GG6" s="11"/>
      <c r="GH6" s="12" t="s">
        <v>12</v>
      </c>
      <c r="GI6" s="13" t="s">
        <v>13</v>
      </c>
      <c r="GJ6" s="13"/>
      <c r="GK6" s="13" t="s">
        <v>10</v>
      </c>
      <c r="GL6" s="13"/>
      <c r="GM6" s="13"/>
      <c r="GN6" s="13" t="s">
        <v>11</v>
      </c>
      <c r="GO6" s="13"/>
      <c r="GP6" s="10" t="s">
        <v>8</v>
      </c>
      <c r="GQ6" s="11" t="s">
        <v>9</v>
      </c>
      <c r="GR6" s="11"/>
      <c r="GS6" s="11"/>
      <c r="GT6" s="11"/>
      <c r="GU6" s="11" t="s">
        <v>10</v>
      </c>
      <c r="GV6" s="11"/>
      <c r="GW6" s="11"/>
      <c r="GX6" s="11" t="s">
        <v>11</v>
      </c>
      <c r="GY6" s="11"/>
      <c r="GZ6" s="11"/>
      <c r="HA6" s="11"/>
      <c r="HB6" s="12" t="s">
        <v>12</v>
      </c>
      <c r="HC6" s="13" t="s">
        <v>13</v>
      </c>
      <c r="HD6" s="13"/>
      <c r="HE6" s="13" t="s">
        <v>10</v>
      </c>
      <c r="HF6" s="13"/>
      <c r="HG6" s="13"/>
      <c r="HH6" s="13" t="s">
        <v>11</v>
      </c>
      <c r="HI6" s="13"/>
      <c r="HJ6" s="10" t="s">
        <v>8</v>
      </c>
      <c r="HK6" s="11" t="s">
        <v>9</v>
      </c>
      <c r="HL6" s="11"/>
      <c r="HM6" s="11"/>
      <c r="HN6" s="11"/>
      <c r="HO6" s="11" t="s">
        <v>10</v>
      </c>
      <c r="HP6" s="11"/>
      <c r="HQ6" s="11"/>
      <c r="HR6" s="11" t="s">
        <v>11</v>
      </c>
      <c r="HS6" s="11"/>
      <c r="HT6" s="11"/>
      <c r="HU6" s="11"/>
      <c r="HV6" s="12" t="s">
        <v>12</v>
      </c>
      <c r="HW6" s="13" t="s">
        <v>13</v>
      </c>
      <c r="HX6" s="13"/>
      <c r="HY6" s="13" t="s">
        <v>10</v>
      </c>
      <c r="HZ6" s="13"/>
      <c r="IA6" s="13"/>
      <c r="IB6" s="13" t="s">
        <v>11</v>
      </c>
      <c r="IC6" s="13"/>
      <c r="ID6" s="10" t="s">
        <v>8</v>
      </c>
      <c r="IE6" s="11" t="s">
        <v>9</v>
      </c>
      <c r="IF6" s="11"/>
      <c r="IG6" s="11"/>
      <c r="IH6" s="11"/>
      <c r="II6" s="11" t="s">
        <v>10</v>
      </c>
      <c r="IJ6" s="11"/>
      <c r="IK6" s="11"/>
      <c r="IL6" s="11" t="s">
        <v>11</v>
      </c>
      <c r="IM6" s="11"/>
      <c r="IN6" s="11"/>
      <c r="IO6" s="11"/>
      <c r="IP6" s="12" t="s">
        <v>12</v>
      </c>
      <c r="IQ6" s="13" t="s">
        <v>13</v>
      </c>
      <c r="IR6" s="13"/>
      <c r="IS6" s="13" t="s">
        <v>10</v>
      </c>
      <c r="IT6" s="13"/>
      <c r="IU6" s="13"/>
      <c r="IV6" s="13" t="s">
        <v>11</v>
      </c>
      <c r="IW6" s="14"/>
    </row>
    <row r="7" spans="1:257" s="32" customFormat="1" ht="34.799999999999997" x14ac:dyDescent="0.5">
      <c r="A7" s="15" t="s">
        <v>14</v>
      </c>
      <c r="B7" s="15" t="s">
        <v>15</v>
      </c>
      <c r="C7" s="16" t="s">
        <v>16</v>
      </c>
      <c r="D7" s="17" t="s">
        <v>4</v>
      </c>
      <c r="E7" s="18" t="s">
        <v>17</v>
      </c>
      <c r="F7" s="18" t="s">
        <v>18</v>
      </c>
      <c r="G7" s="18" t="s">
        <v>19</v>
      </c>
      <c r="H7" s="18" t="s">
        <v>20</v>
      </c>
      <c r="I7" s="18" t="s">
        <v>21</v>
      </c>
      <c r="J7" s="18" t="s">
        <v>22</v>
      </c>
      <c r="K7" s="19" t="s">
        <v>23</v>
      </c>
      <c r="L7" s="17" t="s">
        <v>24</v>
      </c>
      <c r="M7" s="18" t="s">
        <v>25</v>
      </c>
      <c r="N7" s="19" t="s">
        <v>26</v>
      </c>
      <c r="O7" s="17" t="s">
        <v>27</v>
      </c>
      <c r="P7" s="18" t="s">
        <v>28</v>
      </c>
      <c r="Q7" s="19" t="s">
        <v>29</v>
      </c>
      <c r="R7" s="20" t="s">
        <v>18</v>
      </c>
      <c r="S7" s="21" t="s">
        <v>30</v>
      </c>
      <c r="T7" s="22" t="s">
        <v>31</v>
      </c>
      <c r="U7" s="22" t="s">
        <v>32</v>
      </c>
      <c r="V7" s="23" t="s">
        <v>33</v>
      </c>
      <c r="W7" s="21" t="s">
        <v>34</v>
      </c>
      <c r="X7" s="22" t="s">
        <v>35</v>
      </c>
      <c r="Y7" s="24" t="s">
        <v>36</v>
      </c>
      <c r="Z7" s="25" t="s">
        <v>37</v>
      </c>
      <c r="AA7" s="22" t="s">
        <v>38</v>
      </c>
      <c r="AB7" s="22" t="s">
        <v>39</v>
      </c>
      <c r="AC7" s="23" t="s">
        <v>40</v>
      </c>
      <c r="AD7" s="26" t="s">
        <v>41</v>
      </c>
      <c r="AE7" s="27" t="s">
        <v>32</v>
      </c>
      <c r="AF7" s="28" t="s">
        <v>33</v>
      </c>
      <c r="AG7" s="27" t="s">
        <v>34</v>
      </c>
      <c r="AH7" s="29" t="s">
        <v>35</v>
      </c>
      <c r="AI7" s="30" t="s">
        <v>36</v>
      </c>
      <c r="AJ7" s="31" t="s">
        <v>39</v>
      </c>
      <c r="AK7" s="28" t="s">
        <v>40</v>
      </c>
      <c r="AL7" s="20" t="s">
        <v>18</v>
      </c>
      <c r="AM7" s="21" t="s">
        <v>30</v>
      </c>
      <c r="AN7" s="22" t="s">
        <v>31</v>
      </c>
      <c r="AO7" s="22" t="s">
        <v>32</v>
      </c>
      <c r="AP7" s="23" t="s">
        <v>33</v>
      </c>
      <c r="AQ7" s="21" t="s">
        <v>34</v>
      </c>
      <c r="AR7" s="22" t="s">
        <v>35</v>
      </c>
      <c r="AS7" s="24" t="s">
        <v>36</v>
      </c>
      <c r="AT7" s="25" t="s">
        <v>37</v>
      </c>
      <c r="AU7" s="22" t="s">
        <v>38</v>
      </c>
      <c r="AV7" s="22" t="s">
        <v>39</v>
      </c>
      <c r="AW7" s="23" t="s">
        <v>40</v>
      </c>
      <c r="AX7" s="26" t="s">
        <v>41</v>
      </c>
      <c r="AY7" s="27" t="s">
        <v>32</v>
      </c>
      <c r="AZ7" s="28" t="s">
        <v>33</v>
      </c>
      <c r="BA7" s="27" t="s">
        <v>34</v>
      </c>
      <c r="BB7" s="29" t="s">
        <v>35</v>
      </c>
      <c r="BC7" s="30" t="s">
        <v>36</v>
      </c>
      <c r="BD7" s="31" t="s">
        <v>39</v>
      </c>
      <c r="BE7" s="28" t="s">
        <v>40</v>
      </c>
      <c r="BF7" s="20" t="s">
        <v>18</v>
      </c>
      <c r="BG7" s="21" t="s">
        <v>30</v>
      </c>
      <c r="BH7" s="22" t="s">
        <v>31</v>
      </c>
      <c r="BI7" s="22" t="s">
        <v>32</v>
      </c>
      <c r="BJ7" s="23" t="s">
        <v>33</v>
      </c>
      <c r="BK7" s="21" t="s">
        <v>34</v>
      </c>
      <c r="BL7" s="22" t="s">
        <v>35</v>
      </c>
      <c r="BM7" s="24" t="s">
        <v>36</v>
      </c>
      <c r="BN7" s="25" t="s">
        <v>37</v>
      </c>
      <c r="BO7" s="22" t="s">
        <v>38</v>
      </c>
      <c r="BP7" s="22" t="s">
        <v>39</v>
      </c>
      <c r="BQ7" s="23" t="s">
        <v>40</v>
      </c>
      <c r="BR7" s="26" t="s">
        <v>41</v>
      </c>
      <c r="BS7" s="27" t="s">
        <v>32</v>
      </c>
      <c r="BT7" s="28" t="s">
        <v>33</v>
      </c>
      <c r="BU7" s="27" t="s">
        <v>34</v>
      </c>
      <c r="BV7" s="29" t="s">
        <v>35</v>
      </c>
      <c r="BW7" s="30" t="s">
        <v>36</v>
      </c>
      <c r="BX7" s="31" t="s">
        <v>39</v>
      </c>
      <c r="BY7" s="28" t="s">
        <v>40</v>
      </c>
      <c r="BZ7" s="20" t="s">
        <v>18</v>
      </c>
      <c r="CA7" s="21" t="s">
        <v>30</v>
      </c>
      <c r="CB7" s="22" t="s">
        <v>31</v>
      </c>
      <c r="CC7" s="22" t="s">
        <v>32</v>
      </c>
      <c r="CD7" s="23" t="s">
        <v>33</v>
      </c>
      <c r="CE7" s="21" t="s">
        <v>34</v>
      </c>
      <c r="CF7" s="22" t="s">
        <v>35</v>
      </c>
      <c r="CG7" s="24" t="s">
        <v>36</v>
      </c>
      <c r="CH7" s="25" t="s">
        <v>37</v>
      </c>
      <c r="CI7" s="22" t="s">
        <v>38</v>
      </c>
      <c r="CJ7" s="22" t="s">
        <v>39</v>
      </c>
      <c r="CK7" s="23" t="s">
        <v>40</v>
      </c>
      <c r="CL7" s="26" t="s">
        <v>41</v>
      </c>
      <c r="CM7" s="27" t="s">
        <v>32</v>
      </c>
      <c r="CN7" s="28" t="s">
        <v>33</v>
      </c>
      <c r="CO7" s="27" t="s">
        <v>34</v>
      </c>
      <c r="CP7" s="29" t="s">
        <v>35</v>
      </c>
      <c r="CQ7" s="30" t="s">
        <v>36</v>
      </c>
      <c r="CR7" s="31" t="s">
        <v>39</v>
      </c>
      <c r="CS7" s="28" t="s">
        <v>40</v>
      </c>
      <c r="CT7" s="20" t="s">
        <v>18</v>
      </c>
      <c r="CU7" s="21" t="s">
        <v>30</v>
      </c>
      <c r="CV7" s="22" t="s">
        <v>31</v>
      </c>
      <c r="CW7" s="22" t="s">
        <v>32</v>
      </c>
      <c r="CX7" s="23" t="s">
        <v>33</v>
      </c>
      <c r="CY7" s="21" t="s">
        <v>34</v>
      </c>
      <c r="CZ7" s="22" t="s">
        <v>35</v>
      </c>
      <c r="DA7" s="24" t="s">
        <v>36</v>
      </c>
      <c r="DB7" s="25" t="s">
        <v>37</v>
      </c>
      <c r="DC7" s="22" t="s">
        <v>38</v>
      </c>
      <c r="DD7" s="22" t="s">
        <v>39</v>
      </c>
      <c r="DE7" s="23" t="s">
        <v>40</v>
      </c>
      <c r="DF7" s="26" t="s">
        <v>41</v>
      </c>
      <c r="DG7" s="27" t="s">
        <v>32</v>
      </c>
      <c r="DH7" s="28" t="s">
        <v>33</v>
      </c>
      <c r="DI7" s="27" t="s">
        <v>34</v>
      </c>
      <c r="DJ7" s="29" t="s">
        <v>35</v>
      </c>
      <c r="DK7" s="30" t="s">
        <v>36</v>
      </c>
      <c r="DL7" s="31" t="s">
        <v>39</v>
      </c>
      <c r="DM7" s="28" t="s">
        <v>40</v>
      </c>
      <c r="DN7" s="20" t="s">
        <v>18</v>
      </c>
      <c r="DO7" s="21" t="s">
        <v>30</v>
      </c>
      <c r="DP7" s="22" t="s">
        <v>31</v>
      </c>
      <c r="DQ7" s="22" t="s">
        <v>32</v>
      </c>
      <c r="DR7" s="23" t="s">
        <v>33</v>
      </c>
      <c r="DS7" s="21" t="s">
        <v>34</v>
      </c>
      <c r="DT7" s="22" t="s">
        <v>35</v>
      </c>
      <c r="DU7" s="24" t="s">
        <v>36</v>
      </c>
      <c r="DV7" s="25" t="s">
        <v>37</v>
      </c>
      <c r="DW7" s="22" t="s">
        <v>38</v>
      </c>
      <c r="DX7" s="22" t="s">
        <v>39</v>
      </c>
      <c r="DY7" s="23" t="s">
        <v>40</v>
      </c>
      <c r="DZ7" s="26" t="s">
        <v>41</v>
      </c>
      <c r="EA7" s="27" t="s">
        <v>32</v>
      </c>
      <c r="EB7" s="28" t="s">
        <v>33</v>
      </c>
      <c r="EC7" s="27" t="s">
        <v>34</v>
      </c>
      <c r="ED7" s="29" t="s">
        <v>35</v>
      </c>
      <c r="EE7" s="30" t="s">
        <v>36</v>
      </c>
      <c r="EF7" s="31" t="s">
        <v>39</v>
      </c>
      <c r="EG7" s="28" t="s">
        <v>40</v>
      </c>
      <c r="EH7" s="20" t="s">
        <v>18</v>
      </c>
      <c r="EI7" s="21" t="s">
        <v>30</v>
      </c>
      <c r="EJ7" s="22" t="s">
        <v>31</v>
      </c>
      <c r="EK7" s="22" t="s">
        <v>32</v>
      </c>
      <c r="EL7" s="23" t="s">
        <v>33</v>
      </c>
      <c r="EM7" s="21" t="s">
        <v>34</v>
      </c>
      <c r="EN7" s="22" t="s">
        <v>35</v>
      </c>
      <c r="EO7" s="24" t="s">
        <v>36</v>
      </c>
      <c r="EP7" s="25" t="s">
        <v>37</v>
      </c>
      <c r="EQ7" s="22" t="s">
        <v>38</v>
      </c>
      <c r="ER7" s="22" t="s">
        <v>39</v>
      </c>
      <c r="ES7" s="23" t="s">
        <v>40</v>
      </c>
      <c r="ET7" s="26" t="s">
        <v>41</v>
      </c>
      <c r="EU7" s="27" t="s">
        <v>32</v>
      </c>
      <c r="EV7" s="28" t="s">
        <v>33</v>
      </c>
      <c r="EW7" s="27" t="s">
        <v>34</v>
      </c>
      <c r="EX7" s="29" t="s">
        <v>35</v>
      </c>
      <c r="EY7" s="30" t="s">
        <v>36</v>
      </c>
      <c r="EZ7" s="31" t="s">
        <v>39</v>
      </c>
      <c r="FA7" s="28" t="s">
        <v>40</v>
      </c>
      <c r="FB7" s="20" t="s">
        <v>18</v>
      </c>
      <c r="FC7" s="21" t="s">
        <v>30</v>
      </c>
      <c r="FD7" s="22" t="s">
        <v>31</v>
      </c>
      <c r="FE7" s="22" t="s">
        <v>32</v>
      </c>
      <c r="FF7" s="23" t="s">
        <v>33</v>
      </c>
      <c r="FG7" s="21" t="s">
        <v>34</v>
      </c>
      <c r="FH7" s="22" t="s">
        <v>35</v>
      </c>
      <c r="FI7" s="24" t="s">
        <v>36</v>
      </c>
      <c r="FJ7" s="25" t="s">
        <v>37</v>
      </c>
      <c r="FK7" s="22" t="s">
        <v>38</v>
      </c>
      <c r="FL7" s="22" t="s">
        <v>39</v>
      </c>
      <c r="FM7" s="23" t="s">
        <v>40</v>
      </c>
      <c r="FN7" s="26" t="s">
        <v>41</v>
      </c>
      <c r="FO7" s="27" t="s">
        <v>32</v>
      </c>
      <c r="FP7" s="28" t="s">
        <v>33</v>
      </c>
      <c r="FQ7" s="27" t="s">
        <v>34</v>
      </c>
      <c r="FR7" s="29" t="s">
        <v>35</v>
      </c>
      <c r="FS7" s="30" t="s">
        <v>36</v>
      </c>
      <c r="FT7" s="31" t="s">
        <v>39</v>
      </c>
      <c r="FU7" s="28" t="s">
        <v>40</v>
      </c>
      <c r="FV7" s="20" t="s">
        <v>18</v>
      </c>
      <c r="FW7" s="21" t="s">
        <v>30</v>
      </c>
      <c r="FX7" s="22" t="s">
        <v>31</v>
      </c>
      <c r="FY7" s="22" t="s">
        <v>32</v>
      </c>
      <c r="FZ7" s="23" t="s">
        <v>33</v>
      </c>
      <c r="GA7" s="21" t="s">
        <v>34</v>
      </c>
      <c r="GB7" s="22" t="s">
        <v>35</v>
      </c>
      <c r="GC7" s="24" t="s">
        <v>36</v>
      </c>
      <c r="GD7" s="25" t="s">
        <v>37</v>
      </c>
      <c r="GE7" s="22" t="s">
        <v>38</v>
      </c>
      <c r="GF7" s="22" t="s">
        <v>39</v>
      </c>
      <c r="GG7" s="23" t="s">
        <v>40</v>
      </c>
      <c r="GH7" s="26" t="s">
        <v>41</v>
      </c>
      <c r="GI7" s="27" t="s">
        <v>32</v>
      </c>
      <c r="GJ7" s="28" t="s">
        <v>33</v>
      </c>
      <c r="GK7" s="27" t="s">
        <v>34</v>
      </c>
      <c r="GL7" s="29" t="s">
        <v>35</v>
      </c>
      <c r="GM7" s="30" t="s">
        <v>36</v>
      </c>
      <c r="GN7" s="31" t="s">
        <v>39</v>
      </c>
      <c r="GO7" s="28" t="s">
        <v>40</v>
      </c>
      <c r="GP7" s="20" t="s">
        <v>18</v>
      </c>
      <c r="GQ7" s="21" t="s">
        <v>30</v>
      </c>
      <c r="GR7" s="22" t="s">
        <v>31</v>
      </c>
      <c r="GS7" s="22" t="s">
        <v>32</v>
      </c>
      <c r="GT7" s="23" t="s">
        <v>33</v>
      </c>
      <c r="GU7" s="21" t="s">
        <v>34</v>
      </c>
      <c r="GV7" s="22" t="s">
        <v>35</v>
      </c>
      <c r="GW7" s="24" t="s">
        <v>36</v>
      </c>
      <c r="GX7" s="25" t="s">
        <v>37</v>
      </c>
      <c r="GY7" s="22" t="s">
        <v>38</v>
      </c>
      <c r="GZ7" s="22" t="s">
        <v>39</v>
      </c>
      <c r="HA7" s="23" t="s">
        <v>40</v>
      </c>
      <c r="HB7" s="26" t="s">
        <v>41</v>
      </c>
      <c r="HC7" s="27" t="s">
        <v>32</v>
      </c>
      <c r="HD7" s="28" t="s">
        <v>33</v>
      </c>
      <c r="HE7" s="27" t="s">
        <v>34</v>
      </c>
      <c r="HF7" s="29" t="s">
        <v>35</v>
      </c>
      <c r="HG7" s="30" t="s">
        <v>36</v>
      </c>
      <c r="HH7" s="31" t="s">
        <v>39</v>
      </c>
      <c r="HI7" s="28" t="s">
        <v>40</v>
      </c>
      <c r="HJ7" s="20" t="s">
        <v>18</v>
      </c>
      <c r="HK7" s="21" t="s">
        <v>30</v>
      </c>
      <c r="HL7" s="22" t="s">
        <v>31</v>
      </c>
      <c r="HM7" s="22" t="s">
        <v>32</v>
      </c>
      <c r="HN7" s="23" t="s">
        <v>33</v>
      </c>
      <c r="HO7" s="21" t="s">
        <v>34</v>
      </c>
      <c r="HP7" s="22" t="s">
        <v>35</v>
      </c>
      <c r="HQ7" s="24" t="s">
        <v>36</v>
      </c>
      <c r="HR7" s="25" t="s">
        <v>37</v>
      </c>
      <c r="HS7" s="22" t="s">
        <v>38</v>
      </c>
      <c r="HT7" s="22" t="s">
        <v>39</v>
      </c>
      <c r="HU7" s="23" t="s">
        <v>40</v>
      </c>
      <c r="HV7" s="26" t="s">
        <v>41</v>
      </c>
      <c r="HW7" s="27" t="s">
        <v>32</v>
      </c>
      <c r="HX7" s="28" t="s">
        <v>33</v>
      </c>
      <c r="HY7" s="27" t="s">
        <v>34</v>
      </c>
      <c r="HZ7" s="29" t="s">
        <v>35</v>
      </c>
      <c r="IA7" s="30" t="s">
        <v>36</v>
      </c>
      <c r="IB7" s="31" t="s">
        <v>39</v>
      </c>
      <c r="IC7" s="28" t="s">
        <v>40</v>
      </c>
      <c r="ID7" s="20" t="s">
        <v>18</v>
      </c>
      <c r="IE7" s="21" t="s">
        <v>30</v>
      </c>
      <c r="IF7" s="22" t="s">
        <v>31</v>
      </c>
      <c r="IG7" s="22" t="s">
        <v>32</v>
      </c>
      <c r="IH7" s="23" t="s">
        <v>33</v>
      </c>
      <c r="II7" s="21" t="s">
        <v>34</v>
      </c>
      <c r="IJ7" s="22" t="s">
        <v>35</v>
      </c>
      <c r="IK7" s="24" t="s">
        <v>36</v>
      </c>
      <c r="IL7" s="25" t="s">
        <v>37</v>
      </c>
      <c r="IM7" s="22" t="s">
        <v>38</v>
      </c>
      <c r="IN7" s="22" t="s">
        <v>39</v>
      </c>
      <c r="IO7" s="23" t="s">
        <v>40</v>
      </c>
      <c r="IP7" s="26" t="s">
        <v>41</v>
      </c>
      <c r="IQ7" s="27" t="s">
        <v>32</v>
      </c>
      <c r="IR7" s="28" t="s">
        <v>33</v>
      </c>
      <c r="IS7" s="27" t="s">
        <v>34</v>
      </c>
      <c r="IT7" s="29" t="s">
        <v>35</v>
      </c>
      <c r="IU7" s="30" t="s">
        <v>36</v>
      </c>
      <c r="IV7" s="31" t="s">
        <v>39</v>
      </c>
      <c r="IW7" s="29" t="s">
        <v>40</v>
      </c>
    </row>
    <row r="8" spans="1:257" x14ac:dyDescent="0.5">
      <c r="A8" s="33">
        <v>0</v>
      </c>
      <c r="B8" s="33"/>
      <c r="C8" s="37">
        <v>0</v>
      </c>
      <c r="D8" s="33">
        <v>0</v>
      </c>
      <c r="E8" s="33">
        <v>0</v>
      </c>
      <c r="F8" s="33">
        <v>10000</v>
      </c>
      <c r="G8" s="33">
        <v>0</v>
      </c>
      <c r="H8" s="33">
        <f>IF($F8 &gt; 0, ROUND(10000 / $F8* $C$3, 0), 0)</f>
        <v>0</v>
      </c>
      <c r="I8" s="33">
        <v>0</v>
      </c>
      <c r="J8" s="33">
        <f>ROUND($C$3, 0)</f>
        <v>0</v>
      </c>
      <c r="K8" s="33">
        <f>ROUND($F8/10000 * $H8 + $I8, 0)</f>
        <v>0</v>
      </c>
      <c r="L8" s="33">
        <f>ROUND($F8, 0)</f>
        <v>10000</v>
      </c>
      <c r="M8" s="33">
        <f>IF($L8 &gt; 0, ROUND(10000 / $L8 * $C$3, 0), 0)</f>
        <v>0</v>
      </c>
      <c r="N8" s="33">
        <f>$L8 / 10000 * $M8</f>
        <v>0</v>
      </c>
      <c r="O8" s="33"/>
      <c r="P8" s="33" t="b">
        <v>0</v>
      </c>
      <c r="Q8" s="33" t="b">
        <v>0</v>
      </c>
      <c r="R8" s="33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  <c r="AF8" s="33"/>
      <c r="AG8" s="33"/>
      <c r="AH8" s="33"/>
      <c r="AI8" s="33"/>
      <c r="AJ8" s="33"/>
      <c r="AK8" s="33"/>
      <c r="AL8" s="33"/>
      <c r="AM8" s="33"/>
      <c r="AN8" s="33"/>
      <c r="AO8" s="33"/>
      <c r="AP8" s="33"/>
      <c r="AQ8" s="33"/>
      <c r="AR8" s="33"/>
      <c r="AS8" s="33"/>
      <c r="AT8" s="33"/>
      <c r="AU8" s="33"/>
      <c r="AV8" s="33"/>
      <c r="AW8" s="33"/>
      <c r="AX8" s="33"/>
      <c r="AY8" s="33"/>
      <c r="AZ8" s="33"/>
      <c r="BA8" s="33"/>
      <c r="BB8" s="33"/>
      <c r="BC8" s="33"/>
      <c r="BD8" s="33"/>
      <c r="BE8" s="33"/>
      <c r="BF8" s="33"/>
      <c r="BG8" s="33"/>
      <c r="BH8" s="33"/>
      <c r="BI8" s="33"/>
      <c r="BJ8" s="33"/>
      <c r="BK8" s="33"/>
      <c r="BL8" s="33"/>
      <c r="BM8" s="33"/>
      <c r="BN8" s="33"/>
      <c r="BO8" s="33"/>
      <c r="BP8" s="33"/>
      <c r="BQ8" s="33"/>
      <c r="BR8" s="33"/>
      <c r="BS8" s="33"/>
      <c r="BT8" s="33"/>
      <c r="BU8" s="33"/>
      <c r="BV8" s="33"/>
      <c r="BW8" s="33"/>
      <c r="BX8" s="33"/>
      <c r="BY8" s="33"/>
      <c r="BZ8" s="33"/>
      <c r="CA8" s="33"/>
      <c r="CB8" s="33"/>
      <c r="CC8" s="33"/>
      <c r="CD8" s="33"/>
      <c r="CE8" s="33"/>
      <c r="CF8" s="33"/>
      <c r="CG8" s="33"/>
      <c r="CH8" s="33"/>
      <c r="CI8" s="33"/>
      <c r="CJ8" s="33"/>
      <c r="CK8" s="33"/>
      <c r="CL8" s="33"/>
      <c r="CM8" s="33"/>
      <c r="CN8" s="33"/>
      <c r="CO8" s="33"/>
      <c r="CP8" s="33"/>
      <c r="CQ8" s="33"/>
      <c r="CR8" s="33"/>
      <c r="CS8" s="33"/>
      <c r="CT8" s="33"/>
      <c r="CU8" s="33"/>
      <c r="CV8" s="33"/>
      <c r="CW8" s="33"/>
      <c r="CX8" s="33"/>
      <c r="CY8" s="33"/>
      <c r="CZ8" s="33"/>
      <c r="DA8" s="33"/>
      <c r="DB8" s="33"/>
      <c r="DC8" s="33"/>
      <c r="DD8" s="33"/>
      <c r="DE8" s="33"/>
      <c r="DF8" s="33"/>
      <c r="DG8" s="33"/>
      <c r="DH8" s="33"/>
      <c r="DI8" s="33"/>
      <c r="DJ8" s="33"/>
      <c r="DK8" s="33"/>
      <c r="DL8" s="33"/>
      <c r="DM8" s="33"/>
      <c r="DN8" s="33"/>
      <c r="DO8" s="33"/>
      <c r="DP8" s="33"/>
      <c r="DQ8" s="33"/>
      <c r="DR8" s="33"/>
      <c r="DS8" s="33"/>
      <c r="DT8" s="33"/>
      <c r="DU8" s="33"/>
      <c r="DV8" s="33"/>
      <c r="DW8" s="33"/>
      <c r="DX8" s="33"/>
      <c r="DY8" s="33"/>
      <c r="DZ8" s="33"/>
      <c r="EA8" s="33"/>
      <c r="EB8" s="33"/>
      <c r="EC8" s="33"/>
      <c r="ED8" s="33"/>
      <c r="EE8" s="33"/>
      <c r="EF8" s="33"/>
      <c r="EG8" s="33"/>
      <c r="EH8" s="33"/>
      <c r="EI8" s="33"/>
      <c r="EJ8" s="33"/>
      <c r="EK8" s="33"/>
      <c r="EL8" s="33"/>
      <c r="EM8" s="33"/>
      <c r="EN8" s="33"/>
      <c r="EO8" s="33"/>
      <c r="EP8" s="33"/>
      <c r="EQ8" s="33"/>
      <c r="ER8" s="33"/>
      <c r="ES8" s="33"/>
      <c r="ET8" s="33"/>
      <c r="EU8" s="33"/>
      <c r="EV8" s="33"/>
      <c r="EW8" s="33"/>
      <c r="EX8" s="33"/>
      <c r="EY8" s="33"/>
      <c r="EZ8" s="33"/>
      <c r="FA8" s="33"/>
      <c r="FB8" s="33"/>
      <c r="FC8" s="33"/>
      <c r="FD8" s="33"/>
      <c r="FE8" s="33"/>
      <c r="FF8" s="33"/>
      <c r="FG8" s="33"/>
      <c r="FH8" s="33"/>
      <c r="FI8" s="33"/>
      <c r="FJ8" s="33"/>
      <c r="FK8" s="33"/>
      <c r="FL8" s="33"/>
      <c r="FM8" s="33"/>
      <c r="FN8" s="33"/>
      <c r="FO8" s="33"/>
      <c r="FP8" s="33"/>
      <c r="FQ8" s="33"/>
      <c r="FR8" s="33"/>
      <c r="FS8" s="33"/>
      <c r="FT8" s="33"/>
      <c r="FU8" s="33"/>
      <c r="FV8" s="33"/>
      <c r="FW8" s="33"/>
      <c r="FX8" s="33"/>
      <c r="FY8" s="33"/>
      <c r="FZ8" s="33"/>
      <c r="GA8" s="33"/>
      <c r="GB8" s="33"/>
      <c r="GC8" s="33"/>
      <c r="GD8" s="33"/>
      <c r="GE8" s="33"/>
      <c r="GF8" s="33"/>
      <c r="GG8" s="33"/>
      <c r="GH8" s="33"/>
      <c r="GI8" s="33"/>
      <c r="GJ8" s="33"/>
      <c r="GK8" s="33"/>
      <c r="GL8" s="33"/>
      <c r="GM8" s="33"/>
      <c r="GN8" s="33"/>
      <c r="GO8" s="33"/>
      <c r="GP8" s="33"/>
      <c r="GQ8" s="33"/>
      <c r="GR8" s="33"/>
      <c r="GS8" s="33"/>
      <c r="GT8" s="33"/>
      <c r="GU8" s="33"/>
      <c r="GV8" s="33"/>
      <c r="GW8" s="33"/>
      <c r="GX8" s="33"/>
      <c r="GY8" s="33"/>
      <c r="GZ8" s="33"/>
      <c r="HA8" s="33"/>
      <c r="HB8" s="33"/>
      <c r="HC8" s="33"/>
      <c r="HD8" s="33"/>
      <c r="HE8" s="33"/>
      <c r="HF8" s="33"/>
      <c r="HG8" s="33"/>
      <c r="HH8" s="33"/>
      <c r="HI8" s="33"/>
      <c r="HJ8" s="33"/>
      <c r="HK8" s="33"/>
      <c r="HL8" s="33"/>
      <c r="HM8" s="33"/>
      <c r="HN8" s="33"/>
      <c r="HO8" s="33"/>
      <c r="HP8" s="33"/>
      <c r="HQ8" s="33"/>
      <c r="HR8" s="33"/>
      <c r="HS8" s="33"/>
      <c r="HT8" s="33"/>
      <c r="HU8" s="33"/>
      <c r="HV8" s="33"/>
      <c r="HW8" s="33"/>
      <c r="HX8" s="33"/>
      <c r="HY8" s="33"/>
      <c r="HZ8" s="33"/>
      <c r="IA8" s="33"/>
      <c r="IB8" s="33"/>
      <c r="IC8" s="33"/>
      <c r="ID8" s="33"/>
      <c r="IE8" s="33"/>
      <c r="IF8" s="33"/>
      <c r="IG8" s="33"/>
      <c r="IH8" s="33"/>
      <c r="II8" s="33"/>
      <c r="IJ8" s="33"/>
      <c r="IK8" s="33"/>
      <c r="IL8" s="33"/>
      <c r="IM8" s="33"/>
      <c r="IN8" s="33"/>
      <c r="IO8" s="33"/>
      <c r="IP8" s="33"/>
      <c r="IQ8" s="33"/>
      <c r="IR8" s="33"/>
      <c r="IS8" s="33"/>
      <c r="IT8" s="33"/>
      <c r="IU8" s="33"/>
      <c r="IV8" s="33"/>
      <c r="IW8" s="33"/>
    </row>
    <row r="9" spans="1:257" x14ac:dyDescent="0.5">
      <c r="A9" s="34">
        <f ca="1">OFFSET(A9, -1, 0) + 1</f>
        <v>1</v>
      </c>
      <c r="B9" s="34" t="s">
        <v>42</v>
      </c>
      <c r="C9" s="38">
        <v>7.0000000000000007E-2</v>
      </c>
      <c r="D9" s="34">
        <f>ROUND(SUM(X9, AR9, BL9, CF9, CZ9, DT9, EN9, FH9, GB9, GV9, HP9, IJ9), 0)</f>
        <v>360000</v>
      </c>
      <c r="E9" s="34">
        <f t="shared" ref="E9" si="0">IF(OR($B9 &lt;&gt; "たたかう", $C9 &lt;&gt; 0), ROUND(IO9 - ($K8 + $D9), 0), 0)</f>
        <v>11404</v>
      </c>
      <c r="F9" s="34">
        <f>ROUND(ID9, 0)</f>
        <v>10700</v>
      </c>
      <c r="G9" s="34">
        <f>ROUND(SUM(Y9, AS9, BM9, CG9, DA9, DU9, EO9, FI9, GC9, GW9, HQ9, IK9), 0)</f>
        <v>347107</v>
      </c>
      <c r="H9" s="34">
        <f>ROUND(IN9, 0)</f>
        <v>347107</v>
      </c>
      <c r="I9" s="34">
        <f>ROUND(IL9, 0)</f>
        <v>0</v>
      </c>
      <c r="J9" s="34">
        <f>ROUND(IM9, 0)</f>
        <v>360000</v>
      </c>
      <c r="K9" s="34">
        <f>ROUND(IO9, 0)</f>
        <v>371404</v>
      </c>
      <c r="L9" s="34">
        <f>ROUND(IP9, 0)</f>
        <v>10700</v>
      </c>
      <c r="M9" s="34">
        <f>ROUND(IV9, 0)</f>
        <v>347107</v>
      </c>
      <c r="N9" s="34">
        <f>ROUND(IW9, 0)</f>
        <v>371404</v>
      </c>
      <c r="O9" s="34" t="str">
        <f>IF(AND($C9 &gt;= 0, $C9 &gt;= ROUND($A$3 + $B$3 * 2, 4)), "critical", IF(AND($C9 &lt; 0, $C9 &lt;= ROUND($A$3 - $B$3 * 2, 4)), "badCritical", "-"))</f>
        <v>-</v>
      </c>
      <c r="P9" s="34" t="b">
        <f>IF($K9 &lt;= 0, TRUE, FALSE)</f>
        <v>0</v>
      </c>
      <c r="Q9" s="34" t="b">
        <f>IF(N9 &lt;= 0, TRUE, FALSE)</f>
        <v>0</v>
      </c>
      <c r="R9" s="35">
        <f>ROUND($F8*(1+$C9)^(R$5/12), 0)</f>
        <v>10057</v>
      </c>
      <c r="S9" s="35">
        <f>ROUND(IF($B9 = "たたかう", 0, $K8), 0)</f>
        <v>0</v>
      </c>
      <c r="T9" s="35">
        <f>ROUND($J8, 0)</f>
        <v>0</v>
      </c>
      <c r="U9" s="35">
        <f>ROUND(IF(R9 &gt; 0, IF($B9="たたかう", IF($H8 &gt; 0, $H8, 10000 / R9 * $I8), 0), 0), 0)</f>
        <v>0</v>
      </c>
      <c r="V9" s="35">
        <f>ROUND(R9 / 10000 * U9 + S9, 0)</f>
        <v>0</v>
      </c>
      <c r="W9" s="35">
        <f>ROUND(IF($P8&lt;&gt;TRUE, IF($E$3="万円", $F$3, V9 * $F$3), 0), 0)</f>
        <v>30000</v>
      </c>
      <c r="X9" s="35">
        <f>ROUND(IF(AND(W9 &lt; 0, V9 &lt;= ABS(W9)), -V9, W9), 0)</f>
        <v>30000</v>
      </c>
      <c r="Y9" s="35">
        <f>ROUND(IF(R9 &gt; 0, IF($B9 = "たたかう", 10000 / R9 * X9, 0), 0), 0)</f>
        <v>29830</v>
      </c>
      <c r="Z9" s="35">
        <f>ROUND(IF($B9="たたかう", 0, S9 + X9), 0)</f>
        <v>0</v>
      </c>
      <c r="AA9" s="35">
        <f>ROUND(IF(X9 &lt; 0, T9 + X9 * T9 / V9, T9 + X9), 0)</f>
        <v>30000</v>
      </c>
      <c r="AB9" s="35">
        <f>ROUND(IF($B9="たたかう", MAX(U9 + Y9, 0), 0), 0)</f>
        <v>29830</v>
      </c>
      <c r="AC9" s="35">
        <f>ROUND(R9 / 10000 * AB9 + Z9, 0)</f>
        <v>30000</v>
      </c>
      <c r="AD9" s="35">
        <f>ROUND($L8 * (1 + $A$3)^(R$5/12), 0)</f>
        <v>10057</v>
      </c>
      <c r="AE9" s="35">
        <f>ROUND($M8, 0)</f>
        <v>0</v>
      </c>
      <c r="AF9" s="35">
        <f>ROUND(AD9 / 10000 * AE9, 0)</f>
        <v>0</v>
      </c>
      <c r="AG9" s="35">
        <f>ROUND(IF($Q8&lt;&gt;TRUE, IF($E$3="万円", $F$3, AF9 * $F$3), 0), 0)</f>
        <v>30000</v>
      </c>
      <c r="AH9" s="35">
        <f>ROUND(IF(AND(AG9 &lt; 0, AF9 &lt;= ABS(AG9)), -AF9, AG9), 0)</f>
        <v>30000</v>
      </c>
      <c r="AI9" s="35">
        <f>ROUND(IF(AD9 &gt; 0, 10000 / AD9 * AH9, 0), 0)</f>
        <v>29830</v>
      </c>
      <c r="AJ9" s="35">
        <f>ROUND(MAX(AE9 + AI9, 0), 0)</f>
        <v>29830</v>
      </c>
      <c r="AK9" s="35">
        <f>ROUND(AD9 / 10000 * AJ9, 0)</f>
        <v>30000</v>
      </c>
      <c r="AL9" s="35">
        <f>ROUND($F8*(1+$C9)^(AL$5/12), 0)</f>
        <v>10113</v>
      </c>
      <c r="AM9" s="35">
        <f t="shared" ref="AM9:AO9" si="1">ROUND(Z9, 0)</f>
        <v>0</v>
      </c>
      <c r="AN9" s="35">
        <f t="shared" si="1"/>
        <v>30000</v>
      </c>
      <c r="AO9" s="35">
        <f t="shared" si="1"/>
        <v>29830</v>
      </c>
      <c r="AP9" s="35">
        <f>ROUND(AL9 / 10000 * AO9 + AM9, 0)</f>
        <v>30167</v>
      </c>
      <c r="AQ9" s="35">
        <f>ROUND(IF(AP9 &gt; 0, IF($E$3="万円", $F$3, AP9 * $F$3), 0), 0)</f>
        <v>30000</v>
      </c>
      <c r="AR9" s="35">
        <f>ROUND(IF(AND(AQ9 &lt; 0, AP9 &lt;= ABS(AQ9)), -AP9, AQ9), 0)</f>
        <v>30000</v>
      </c>
      <c r="AS9" s="35">
        <f>ROUND(IF(AL9 &gt; 0, IF($B9 = "たたかう", 10000 / AL9 * AR9, 0), 0), 0)</f>
        <v>29665</v>
      </c>
      <c r="AT9" s="35">
        <f>ROUND(IF($B9="たたかう", 0, AM9 + AR9), 0)</f>
        <v>0</v>
      </c>
      <c r="AU9" s="35">
        <f>ROUND(IF(AR9 &lt; 0, AN9 + AR9 * AN9 / AP9, AN9 + AR9), 0)</f>
        <v>60000</v>
      </c>
      <c r="AV9" s="35">
        <f>ROUND(IF($B9="たたかう", MAX(AO9 + AS9, 0), 0), 0)</f>
        <v>59495</v>
      </c>
      <c r="AW9" s="35">
        <f>ROUND(AL9 / 10000 * AV9 + AT9, 0)</f>
        <v>60167</v>
      </c>
      <c r="AX9" s="35">
        <f>ROUND($L8 * (1 + $A$3)^(AL$5/12), 0)</f>
        <v>10113</v>
      </c>
      <c r="AY9" s="35">
        <f>ROUND(AJ9, 0)</f>
        <v>29830</v>
      </c>
      <c r="AZ9" s="35">
        <f>ROUND(AX9 / 10000 * AY9, 0)</f>
        <v>30167</v>
      </c>
      <c r="BA9" s="35">
        <f>ROUND(IF(AZ9 &gt; 0, IF($E$3="万円", $F$3, AZ9 * $F$3), 0), 0)</f>
        <v>30000</v>
      </c>
      <c r="BB9" s="35">
        <f>ROUND(IF(AND(BA9 &lt; 0, AZ9 &lt;= ABS(BA9)), -AZ9, BA9), 0)</f>
        <v>30000</v>
      </c>
      <c r="BC9" s="35">
        <f>ROUND(IF(AX9 &gt; 0, 10000 / AX9 * BB9, 0), 0)</f>
        <v>29665</v>
      </c>
      <c r="BD9" s="35">
        <f>ROUND(MAX(AY9 + BC9, 0), 0)</f>
        <v>59495</v>
      </c>
      <c r="BE9" s="35">
        <f>ROUND(AX9 / 10000 * BD9, 0)</f>
        <v>60167</v>
      </c>
      <c r="BF9" s="35">
        <f>ROUND($F8*(1+$C9)^(BF$5/12), 0)</f>
        <v>10171</v>
      </c>
      <c r="BG9" s="35">
        <f t="shared" ref="BG9:BI9" si="2">ROUND(AT9, 0)</f>
        <v>0</v>
      </c>
      <c r="BH9" s="35">
        <f t="shared" si="2"/>
        <v>60000</v>
      </c>
      <c r="BI9" s="35">
        <f t="shared" si="2"/>
        <v>59495</v>
      </c>
      <c r="BJ9" s="35">
        <f>ROUND(BF9 / 10000 * BI9 + BG9, 0)</f>
        <v>60512</v>
      </c>
      <c r="BK9" s="35">
        <f>ROUND(IF(BJ9 &gt; 0, IF($E$3="万円", $F$3, BJ9 * $F$3), 0), 0)</f>
        <v>30000</v>
      </c>
      <c r="BL9" s="35">
        <f>ROUND(IF(AND(BK9 &lt; 0, BJ9 &lt;= ABS(BK9)), -BJ9, BK9), 0)</f>
        <v>30000</v>
      </c>
      <c r="BM9" s="35">
        <f>ROUND(IF(BF9 &gt; 0, IF($B9 = "たたかう", 10000 / BF9 * BL9, 0), 0), 0)</f>
        <v>29496</v>
      </c>
      <c r="BN9" s="35">
        <f>ROUND(IF($B9="たたかう", 0, BG9 + BL9), 0)</f>
        <v>0</v>
      </c>
      <c r="BO9" s="35">
        <f>ROUND(IF(BL9 &lt; 0, BH9 + BL9 * BH9 / BJ9, BH9 + BL9), 0)</f>
        <v>90000</v>
      </c>
      <c r="BP9" s="35">
        <f>ROUND(IF($B9="たたかう", MAX(BI9 + BM9, 0), 0), 0)</f>
        <v>88991</v>
      </c>
      <c r="BQ9" s="35">
        <f>ROUND(BF9 / 10000 * BP9 + BN9, 0)</f>
        <v>90513</v>
      </c>
      <c r="BR9" s="35">
        <f>ROUND($L8 * (1 + $A$3)^(BF$5/12), 0)</f>
        <v>10171</v>
      </c>
      <c r="BS9" s="35">
        <f>ROUND(BD9, 0)</f>
        <v>59495</v>
      </c>
      <c r="BT9" s="35">
        <f>ROUND(BR9 / 10000 * BS9, 0)</f>
        <v>60512</v>
      </c>
      <c r="BU9" s="35">
        <f>ROUND(IF(BT9 &gt; 0, IF($E$3="万円", $F$3, BT9 * $F$3), 0), 0)</f>
        <v>30000</v>
      </c>
      <c r="BV9" s="35">
        <f>ROUND(IF(AND(BU9 &lt; 0, BT9 &lt;= ABS(BU9)), -BT9, BU9), 0)</f>
        <v>30000</v>
      </c>
      <c r="BW9" s="35">
        <f>ROUND(IF(BR9 &gt; 0, 10000 / BR9 * BV9, 0), 0)</f>
        <v>29496</v>
      </c>
      <c r="BX9" s="35">
        <f>ROUND(MAX(BS9 + BW9, 0), 0)</f>
        <v>88991</v>
      </c>
      <c r="BY9" s="35">
        <f>ROUND(BR9 / 10000 * BX9, 0)</f>
        <v>90513</v>
      </c>
      <c r="BZ9" s="35">
        <f>ROUND($F8*(1+$C9)^(BZ$5/12), 0)</f>
        <v>10228</v>
      </c>
      <c r="CA9" s="35">
        <f t="shared" ref="CA9:CC9" si="3">ROUND(BN9, 0)</f>
        <v>0</v>
      </c>
      <c r="CB9" s="35">
        <f t="shared" si="3"/>
        <v>90000</v>
      </c>
      <c r="CC9" s="35">
        <f t="shared" si="3"/>
        <v>88991</v>
      </c>
      <c r="CD9" s="35">
        <f>ROUND(BZ9 / 10000 * CC9 + CA9, 0)</f>
        <v>91020</v>
      </c>
      <c r="CE9" s="35">
        <f>ROUND(IF(CD9 &gt; 0, IF($E$3="万円", $F$3, CD9 * $F$3), 0), 0)</f>
        <v>30000</v>
      </c>
      <c r="CF9" s="35">
        <f>ROUND(IF(AND(CE9 &lt; 0, CD9 &lt;= ABS(CE9)), -CD9, CE9), 0)</f>
        <v>30000</v>
      </c>
      <c r="CG9" s="35">
        <f>ROUND(IF(BZ9 &gt; 0, IF($B9 = "たたかう", 10000 / BZ9 * CF9, 0), 0), 0)</f>
        <v>29331</v>
      </c>
      <c r="CH9" s="35">
        <f>ROUND(IF($B9="たたかう", 0, CA9 + CF9), 0)</f>
        <v>0</v>
      </c>
      <c r="CI9" s="35">
        <f>ROUND(IF(CF9 &lt; 0, CB9 + CF9 * CB9 / CD9, CB9 + CF9), 0)</f>
        <v>120000</v>
      </c>
      <c r="CJ9" s="35">
        <f>ROUND(IF($B9="たたかう", MAX(CC9 + CG9, 0), 0), 0)</f>
        <v>118322</v>
      </c>
      <c r="CK9" s="35">
        <f>ROUND(BZ9 / 10000 * CJ9 + CH9, 0)</f>
        <v>121020</v>
      </c>
      <c r="CL9" s="35">
        <f>ROUND($L8 * (1 + $A$3)^(BZ$5/12), 0)</f>
        <v>10228</v>
      </c>
      <c r="CM9" s="35">
        <f>ROUND(BX9, 0)</f>
        <v>88991</v>
      </c>
      <c r="CN9" s="35">
        <f>ROUND(CL9 / 10000 * CM9, 0)</f>
        <v>91020</v>
      </c>
      <c r="CO9" s="35">
        <f>ROUND(IF(CN9 &gt; 0, IF($E$3="万円", $F$3, CN9 * $F$3), 0), 0)</f>
        <v>30000</v>
      </c>
      <c r="CP9" s="35">
        <f>ROUND(IF(AND(CO9 &lt; 0, CN9 &lt;= ABS(CO9)), -CN9, CO9), 0)</f>
        <v>30000</v>
      </c>
      <c r="CQ9" s="35">
        <f>ROUND(IF(CL9 &gt; 0, 10000 / CL9 * CP9, 0), 0)</f>
        <v>29331</v>
      </c>
      <c r="CR9" s="35">
        <f>ROUND(MAX(CM9 + CQ9, 0), 0)</f>
        <v>118322</v>
      </c>
      <c r="CS9" s="35">
        <f>ROUND(CL9 / 10000 * CR9, 0)</f>
        <v>121020</v>
      </c>
      <c r="CT9" s="35">
        <f>ROUND($F8*(1+$C9)^(CT$5/12), 0)</f>
        <v>10286</v>
      </c>
      <c r="CU9" s="35">
        <f t="shared" ref="CU9:CW9" si="4">ROUND(CH9, 0)</f>
        <v>0</v>
      </c>
      <c r="CV9" s="35">
        <f t="shared" si="4"/>
        <v>120000</v>
      </c>
      <c r="CW9" s="35">
        <f t="shared" si="4"/>
        <v>118322</v>
      </c>
      <c r="CX9" s="35">
        <f>ROUND(CT9 / 10000 * CW9 + CU9, 0)</f>
        <v>121706</v>
      </c>
      <c r="CY9" s="35">
        <f>ROUND(IF(CX9 &gt; 0, IF($E$3="万円", $F$3, CX9 * $F$3), 0), 0)</f>
        <v>30000</v>
      </c>
      <c r="CZ9" s="35">
        <f>ROUND(IF(AND(CY9 &lt; 0, CX9 &lt;= ABS(CY9)), -CX9, CY9), 0)</f>
        <v>30000</v>
      </c>
      <c r="DA9" s="35">
        <f>ROUND(IF(CT9 &gt; 0, IF($B9 = "たたかう", 10000 / CT9 * CZ9, 0), 0), 0)</f>
        <v>29166</v>
      </c>
      <c r="DB9" s="35">
        <f>ROUND(IF($B9="たたかう", 0, CU9 + CZ9), 0)</f>
        <v>0</v>
      </c>
      <c r="DC9" s="35">
        <f>ROUND(IF(CZ9 &lt; 0, CV9 + CZ9 * CV9 / CX9, CV9 + CZ9), 0)</f>
        <v>150000</v>
      </c>
      <c r="DD9" s="35">
        <f>ROUND(IF($B9="たたかう", MAX(CW9 + DA9, 0), 0), 0)</f>
        <v>147488</v>
      </c>
      <c r="DE9" s="35">
        <f>ROUND(CT9 / 10000 * DD9 + DB9, 0)</f>
        <v>151706</v>
      </c>
      <c r="DF9" s="35">
        <f>ROUND($L8 * (1 + $A$3)^(CT$5/12), 0)</f>
        <v>10286</v>
      </c>
      <c r="DG9" s="35">
        <f>ROUND(CR9, 0)</f>
        <v>118322</v>
      </c>
      <c r="DH9" s="35">
        <f>ROUND(DF9 / 10000 * DG9, 0)</f>
        <v>121706</v>
      </c>
      <c r="DI9" s="35">
        <f>ROUND(IF(DH9 &gt; 0, IF($E$3="万円", $F$3, DH9 * $F$3), 0), 0)</f>
        <v>30000</v>
      </c>
      <c r="DJ9" s="35">
        <f>ROUND(IF(AND(DI9 &lt; 0, DH9 &lt;= ABS(DI9)), -DH9, DI9), 0)</f>
        <v>30000</v>
      </c>
      <c r="DK9" s="35">
        <f>ROUND(IF(DF9 &gt; 0, 10000 / DF9 * DJ9, 0), 0)</f>
        <v>29166</v>
      </c>
      <c r="DL9" s="35">
        <f>ROUND(MAX(DG9 + DK9, 0), 0)</f>
        <v>147488</v>
      </c>
      <c r="DM9" s="35">
        <f>ROUND(DF9 / 10000 * DL9, 0)</f>
        <v>151706</v>
      </c>
      <c r="DN9" s="35">
        <f>ROUND($F8*(1+$C9)^(DN$5/12), 0)</f>
        <v>10344</v>
      </c>
      <c r="DO9" s="35">
        <f t="shared" ref="DO9:DQ9" si="5">ROUND(DB9, 0)</f>
        <v>0</v>
      </c>
      <c r="DP9" s="35">
        <f t="shared" si="5"/>
        <v>150000</v>
      </c>
      <c r="DQ9" s="35">
        <f t="shared" si="5"/>
        <v>147488</v>
      </c>
      <c r="DR9" s="35">
        <f>ROUND(DN9 / 10000 * DQ9 + DO9, 0)</f>
        <v>152562</v>
      </c>
      <c r="DS9" s="35">
        <f>ROUND(IF(DR9 &gt; 0, IF($E$3="万円", $F$3, DR9 * $F$3), 0), 0)</f>
        <v>30000</v>
      </c>
      <c r="DT9" s="35">
        <f>ROUND(IF(AND(DS9 &lt; 0, DR9 &lt;= ABS(DS9)), -DR9, DS9), 0)</f>
        <v>30000</v>
      </c>
      <c r="DU9" s="35">
        <f>ROUND(IF(DN9 &gt; 0, IF($B9 = "たたかう", 10000 / DN9 * DT9, 0), 0), 0)</f>
        <v>29002</v>
      </c>
      <c r="DV9" s="35">
        <f>ROUND(IF($B9="たたかう", 0, DO9 + DT9), 0)</f>
        <v>0</v>
      </c>
      <c r="DW9" s="35">
        <f>ROUND(IF(DT9 &lt; 0, DP9 + DT9 * DP9 / DR9, DP9 + DT9), 0)</f>
        <v>180000</v>
      </c>
      <c r="DX9" s="35">
        <f>ROUND(IF($B9="たたかう", MAX(DQ9 + DU9, 0), 0), 0)</f>
        <v>176490</v>
      </c>
      <c r="DY9" s="35">
        <f>ROUND(DN9 / 10000 * DX9 + DV9, 0)</f>
        <v>182561</v>
      </c>
      <c r="DZ9" s="35">
        <f>ROUND($L8 * (1 + $A$3)^(DN$5/12), 0)</f>
        <v>10344</v>
      </c>
      <c r="EA9" s="35">
        <f>ROUND(DL9, 0)</f>
        <v>147488</v>
      </c>
      <c r="EB9" s="35">
        <f>ROUND(DZ9 / 10000 * EA9, 0)</f>
        <v>152562</v>
      </c>
      <c r="EC9" s="35">
        <f>ROUND(IF(EB9 &gt; 0, IF($E$3="万円", $F$3, EB9 * $F$3), 0), 0)</f>
        <v>30000</v>
      </c>
      <c r="ED9" s="35">
        <f>ROUND(IF(AND(EC9 &lt; 0, EB9 &lt;= ABS(EC9)), -EB9, EC9), 0)</f>
        <v>30000</v>
      </c>
      <c r="EE9" s="35">
        <f>ROUND(IF(DZ9 &gt; 0, 10000 / DZ9 * ED9, 0), 0)</f>
        <v>29002</v>
      </c>
      <c r="EF9" s="35">
        <f>ROUND(MAX(EA9 + EE9, 0), 0)</f>
        <v>176490</v>
      </c>
      <c r="EG9" s="35">
        <f>ROUND(DZ9 / 10000 * EF9, 0)</f>
        <v>182561</v>
      </c>
      <c r="EH9" s="35">
        <f>ROUND($F8*(1+$C9)^(EH$5/12), 0)</f>
        <v>10403</v>
      </c>
      <c r="EI9" s="35">
        <f t="shared" ref="EI9:EK9" si="6">ROUND(DV9, 0)</f>
        <v>0</v>
      </c>
      <c r="EJ9" s="35">
        <f t="shared" si="6"/>
        <v>180000</v>
      </c>
      <c r="EK9" s="35">
        <f t="shared" si="6"/>
        <v>176490</v>
      </c>
      <c r="EL9" s="35">
        <f>ROUND(EH9 / 10000 * EK9 + EI9, 0)</f>
        <v>183603</v>
      </c>
      <c r="EM9" s="35">
        <f>ROUND(IF(EL9 &gt; 0, IF($E$3="万円", $F$3, EL9 * $F$3), 0), 0)</f>
        <v>30000</v>
      </c>
      <c r="EN9" s="35">
        <f>ROUND(IF(AND(EM9 &lt; 0, EL9 &lt;= ABS(EM9)), -EL9, EM9), 0)</f>
        <v>30000</v>
      </c>
      <c r="EO9" s="35">
        <f>ROUND(IF(EH9 &gt; 0, IF($B9 = "たたかう", 10000 / EH9 * EN9, 0), 0), 0)</f>
        <v>28838</v>
      </c>
      <c r="EP9" s="35">
        <f>ROUND(IF($B9="たたかう", 0, EI9 + EN9), 0)</f>
        <v>0</v>
      </c>
      <c r="EQ9" s="35">
        <f>ROUND(IF(EN9 &lt; 0, EJ9 + EN9 * EJ9 / EL9, EJ9 + EN9), 0)</f>
        <v>210000</v>
      </c>
      <c r="ER9" s="35">
        <f>ROUND(IF($B9="たたかう", MAX(EK9 + EO9, 0), 0), 0)</f>
        <v>205328</v>
      </c>
      <c r="ES9" s="35">
        <f>ROUND(EH9 / 10000 * ER9 + EP9, 0)</f>
        <v>213603</v>
      </c>
      <c r="ET9" s="35">
        <f>ROUND($L8 * (1 + $A$3)^(EH$5/12), 0)</f>
        <v>10403</v>
      </c>
      <c r="EU9" s="35">
        <f>ROUND(EF9, 0)</f>
        <v>176490</v>
      </c>
      <c r="EV9" s="35">
        <f>ROUND(ET9 / 10000 * EU9, 0)</f>
        <v>183603</v>
      </c>
      <c r="EW9" s="35">
        <f>ROUND(IF(EV9 &gt; 0, IF($E$3="万円", $F$3, EV9 * $F$3), 0), 0)</f>
        <v>30000</v>
      </c>
      <c r="EX9" s="35">
        <f>ROUND(IF(AND(EW9 &lt; 0, EV9 &lt;= ABS(EW9)), -EV9, EW9), 0)</f>
        <v>30000</v>
      </c>
      <c r="EY9" s="35">
        <f>ROUND(IF(ET9 &gt; 0, 10000 / ET9 * EX9, 0), 0)</f>
        <v>28838</v>
      </c>
      <c r="EZ9" s="35">
        <f>ROUND(MAX(EU9 + EY9, 0), 0)</f>
        <v>205328</v>
      </c>
      <c r="FA9" s="35">
        <f>ROUND(ET9 / 10000 * EZ9, 0)</f>
        <v>213603</v>
      </c>
      <c r="FB9" s="35">
        <f>ROUND($F8*(1+$C9)^(FB$5/12), 0)</f>
        <v>10461</v>
      </c>
      <c r="FC9" s="35">
        <f t="shared" ref="FC9:FE9" si="7">ROUND(EP9, 0)</f>
        <v>0</v>
      </c>
      <c r="FD9" s="35">
        <f t="shared" si="7"/>
        <v>210000</v>
      </c>
      <c r="FE9" s="35">
        <f t="shared" si="7"/>
        <v>205328</v>
      </c>
      <c r="FF9" s="35">
        <f>ROUND(FB9 / 10000 * FE9 + FC9, 0)</f>
        <v>214794</v>
      </c>
      <c r="FG9" s="35">
        <f>ROUND(IF(FF9 &gt; 0, IF($E$3="万円", $F$3, FF9 * $F$3), 0), 0)</f>
        <v>30000</v>
      </c>
      <c r="FH9" s="35">
        <f>ROUND(IF(AND(FG9 &lt; 0, FF9 &lt;= ABS(FG9)), -FF9, FG9), 0)</f>
        <v>30000</v>
      </c>
      <c r="FI9" s="35">
        <f>ROUND(IF(FB9 &gt; 0, IF($B9 = "たたかう", 10000 / FB9 * FH9, 0), 0), 0)</f>
        <v>28678</v>
      </c>
      <c r="FJ9" s="35">
        <f>ROUND(IF($B9="たたかう", 0, FC9 + FH9), 0)</f>
        <v>0</v>
      </c>
      <c r="FK9" s="35">
        <f>ROUND(IF(FH9 &lt; 0, FD9 + FH9 * FD9 / FF9, FD9 + FH9), 0)</f>
        <v>240000</v>
      </c>
      <c r="FL9" s="35">
        <f>ROUND(IF($B9="たたかう", MAX(FE9 + FI9, 0), 0), 0)</f>
        <v>234006</v>
      </c>
      <c r="FM9" s="35">
        <f>ROUND(FB9 / 10000 * FL9 + FJ9, 0)</f>
        <v>244794</v>
      </c>
      <c r="FN9" s="35">
        <f>ROUND($L8 * (1 + $A$3)^(FB$5/12), 0)</f>
        <v>10461</v>
      </c>
      <c r="FO9" s="35">
        <f>ROUND(EZ9, 0)</f>
        <v>205328</v>
      </c>
      <c r="FP9" s="35">
        <f>ROUND(FN9 / 10000 * FO9, 0)</f>
        <v>214794</v>
      </c>
      <c r="FQ9" s="35">
        <f>ROUND(IF(FP9 &gt; 0, IF($E$3="万円", $F$3, FP9 * $F$3), 0), 0)</f>
        <v>30000</v>
      </c>
      <c r="FR9" s="35">
        <f>ROUND(IF(AND(FQ9 &lt; 0, FP9 &lt;= ABS(FQ9)), -FP9, FQ9), 0)</f>
        <v>30000</v>
      </c>
      <c r="FS9" s="35">
        <f>ROUND(IF(FN9 &gt; 0, 10000 / FN9 * FR9, 0), 0)</f>
        <v>28678</v>
      </c>
      <c r="FT9" s="35">
        <f>ROUND(MAX(FO9 + FS9, 0), 0)</f>
        <v>234006</v>
      </c>
      <c r="FU9" s="35">
        <f>ROUND(FN9 / 10000 * FT9, 0)</f>
        <v>244794</v>
      </c>
      <c r="FV9" s="35">
        <f>ROUND($F8*(1+$C9)^(FV$5/12), 0)</f>
        <v>10521</v>
      </c>
      <c r="FW9" s="35">
        <f t="shared" ref="FW9:FY9" si="8">ROUND(FJ9, 0)</f>
        <v>0</v>
      </c>
      <c r="FX9" s="35">
        <f t="shared" si="8"/>
        <v>240000</v>
      </c>
      <c r="FY9" s="35">
        <f t="shared" si="8"/>
        <v>234006</v>
      </c>
      <c r="FZ9" s="35">
        <f>ROUND(FV9 / 10000 * FY9 + FW9, 0)</f>
        <v>246198</v>
      </c>
      <c r="GA9" s="35">
        <f>ROUND(IF(FZ9 &gt; 0, IF($E$3="万円", $F$3, FZ9 * $F$3), 0), 0)</f>
        <v>30000</v>
      </c>
      <c r="GB9" s="35">
        <f>ROUND(IF(AND(GA9 &lt; 0, FZ9 &lt;= ABS(GA9)), -FZ9, GA9), 0)</f>
        <v>30000</v>
      </c>
      <c r="GC9" s="35">
        <f>ROUND(IF(FV9 &gt; 0, IF($B9 = "たたかう", 10000 / FV9 * GB9, 0), 0), 0)</f>
        <v>28514</v>
      </c>
      <c r="GD9" s="35">
        <f>ROUND(IF($B9="たたかう", 0, FW9 + GB9), 0)</f>
        <v>0</v>
      </c>
      <c r="GE9" s="35">
        <f>ROUND(IF(GB9 &lt; 0, FX9 + GB9 * FX9 / FZ9, FX9 + GB9), 0)</f>
        <v>270000</v>
      </c>
      <c r="GF9" s="35">
        <f>ROUND(IF($B9="たたかう", MAX(FY9 + GC9, 0), 0), 0)</f>
        <v>262520</v>
      </c>
      <c r="GG9" s="35">
        <f>ROUND(FV9 / 10000 * GF9 + GD9, 0)</f>
        <v>276197</v>
      </c>
      <c r="GH9" s="35">
        <f>ROUND($L8 * (1 + $A$3)^(FV$5/12), 0)</f>
        <v>10521</v>
      </c>
      <c r="GI9" s="35">
        <f>ROUND(FT9, 0)</f>
        <v>234006</v>
      </c>
      <c r="GJ9" s="35">
        <f>ROUND(GH9 / 10000 * GI9, 0)</f>
        <v>246198</v>
      </c>
      <c r="GK9" s="35">
        <f>ROUND(IF(GJ9 &gt; 0, IF($E$3="万円", $F$3, GJ9 * $F$3), 0), 0)</f>
        <v>30000</v>
      </c>
      <c r="GL9" s="35">
        <f>ROUND(IF(AND(GK9 &lt; 0, GJ9 &lt;= ABS(GK9)), -GJ9, GK9), 0)</f>
        <v>30000</v>
      </c>
      <c r="GM9" s="35">
        <f>ROUND(IF(GH9 &gt; 0, 10000 / GH9 * GL9, 0), 0)</f>
        <v>28514</v>
      </c>
      <c r="GN9" s="35">
        <f>ROUND(MAX(GI9 + GM9, 0), 0)</f>
        <v>262520</v>
      </c>
      <c r="GO9" s="35">
        <f>ROUND(GH9 / 10000 * GN9, 0)</f>
        <v>276197</v>
      </c>
      <c r="GP9" s="35">
        <f>ROUND($F8*(1+$C9)^(GP$5/12), 0)</f>
        <v>10580</v>
      </c>
      <c r="GQ9" s="35">
        <f t="shared" ref="GQ9:GS9" si="9">ROUND(GD9, 0)</f>
        <v>0</v>
      </c>
      <c r="GR9" s="35">
        <f t="shared" si="9"/>
        <v>270000</v>
      </c>
      <c r="GS9" s="35">
        <f t="shared" si="9"/>
        <v>262520</v>
      </c>
      <c r="GT9" s="35">
        <f>ROUND(GP9 / 10000 * GS9 + GQ9, 0)</f>
        <v>277746</v>
      </c>
      <c r="GU9" s="35">
        <f>ROUND(IF(GT9 &gt; 0, IF($E$3="万円", $F$3, GT9 * $F$3), 0), 0)</f>
        <v>30000</v>
      </c>
      <c r="GV9" s="35">
        <f>ROUND(IF(AND(GU9 &lt; 0, GT9 &lt;= ABS(GU9)), -GT9, GU9), 0)</f>
        <v>30000</v>
      </c>
      <c r="GW9" s="35">
        <f>ROUND(IF(GP9 &gt; 0, IF($B9 = "たたかう", 10000 / GP9 * GV9, 0), 0), 0)</f>
        <v>28355</v>
      </c>
      <c r="GX9" s="35">
        <f>ROUND(IF($B9="たたかう", 0, GQ9 + GV9), 0)</f>
        <v>0</v>
      </c>
      <c r="GY9" s="35">
        <f>ROUND(IF(GV9 &lt; 0, GR9 + GV9 * GR9 / GT9, GR9 + GV9), 0)</f>
        <v>300000</v>
      </c>
      <c r="GZ9" s="35">
        <f>ROUND(IF($B9="たたかう", MAX(GS9 + GW9, 0), 0), 0)</f>
        <v>290875</v>
      </c>
      <c r="HA9" s="35">
        <f>ROUND(GP9 / 10000 * GZ9 + GX9, 0)</f>
        <v>307746</v>
      </c>
      <c r="HB9" s="35">
        <f>ROUND($L8 * (1 + $A$3)^(GP$5/12), 0)</f>
        <v>10580</v>
      </c>
      <c r="HC9" s="35">
        <f>ROUND(GN9, 0)</f>
        <v>262520</v>
      </c>
      <c r="HD9" s="35">
        <f>ROUND(HB9 / 10000 * HC9, 0)</f>
        <v>277746</v>
      </c>
      <c r="HE9" s="35">
        <f>ROUND(IF(HD9 &gt; 0, IF($E$3="万円", $F$3, HD9 * $F$3), 0), 0)</f>
        <v>30000</v>
      </c>
      <c r="HF9" s="35">
        <f>ROUND(IF(AND(HE9 &lt; 0, HD9 &lt;= ABS(HE9)), -HD9, HE9), 0)</f>
        <v>30000</v>
      </c>
      <c r="HG9" s="35">
        <f>ROUND(IF(HB9 &gt; 0, 10000 / HB9 * HF9, 0), 0)</f>
        <v>28355</v>
      </c>
      <c r="HH9" s="35">
        <f>ROUND(MAX(HC9 + HG9, 0), 0)</f>
        <v>290875</v>
      </c>
      <c r="HI9" s="35">
        <f>ROUND(HB9 / 10000 * HH9, 0)</f>
        <v>307746</v>
      </c>
      <c r="HJ9" s="35">
        <f>ROUND($F8*(1+$C9)^(HJ$5/12), 0)</f>
        <v>10640</v>
      </c>
      <c r="HK9" s="35">
        <f t="shared" ref="HK9:HM9" si="10">ROUND(GX9, 0)</f>
        <v>0</v>
      </c>
      <c r="HL9" s="35">
        <f t="shared" si="10"/>
        <v>300000</v>
      </c>
      <c r="HM9" s="35">
        <f t="shared" si="10"/>
        <v>290875</v>
      </c>
      <c r="HN9" s="35">
        <f>ROUND(HJ9 / 10000 * HM9 + HK9, 0)</f>
        <v>309491</v>
      </c>
      <c r="HO9" s="35">
        <f>ROUND(IF(HN9 &gt; 0, IF($E$3="万円", $F$3, HN9 * $F$3), 0), 0)</f>
        <v>30000</v>
      </c>
      <c r="HP9" s="35">
        <f>ROUND(IF(AND(HO9 &lt; 0, HN9 &lt;= ABS(HO9)), -HN9, HO9), 0)</f>
        <v>30000</v>
      </c>
      <c r="HQ9" s="35">
        <f>ROUND(IF(HJ9 &gt; 0, IF($B9 = "たたかう", 10000 / HJ9 * HP9, 0), 0), 0)</f>
        <v>28195</v>
      </c>
      <c r="HR9" s="35">
        <f>ROUND(IF($B9="たたかう", 0, HK9 + HP9), 0)</f>
        <v>0</v>
      </c>
      <c r="HS9" s="35">
        <f>ROUND(IF(HP9 &lt; 0, HL9 + HP9 * HL9 / HN9, HL9 + HP9), 0)</f>
        <v>330000</v>
      </c>
      <c r="HT9" s="35">
        <f>ROUND(IF($B9="たたかう", MAX(HM9 + HQ9, 0), 0), 0)</f>
        <v>319070</v>
      </c>
      <c r="HU9" s="35">
        <f>ROUND(HJ9 / 10000 * HT9 + HR9, 0)</f>
        <v>339490</v>
      </c>
      <c r="HV9" s="35">
        <f>ROUND($L8 * (1 + $A$3)^(HJ$5/12), 0)</f>
        <v>10640</v>
      </c>
      <c r="HW9" s="35">
        <f>ROUND(HH9, 0)</f>
        <v>290875</v>
      </c>
      <c r="HX9" s="35">
        <f>ROUND(HV9 / 10000 * HW9, 0)</f>
        <v>309491</v>
      </c>
      <c r="HY9" s="35">
        <f>ROUND(IF(HX9 &gt; 0, IF($E$3="万円", $F$3, HX9 * $F$3), 0), 0)</f>
        <v>30000</v>
      </c>
      <c r="HZ9" s="35">
        <f>ROUND(IF(AND(HY9 &lt; 0, HX9 &lt;= ABS(HY9)), -HX9, HY9), 0)</f>
        <v>30000</v>
      </c>
      <c r="IA9" s="35">
        <f>ROUND(IF(HV9 &gt; 0, 10000 / HV9 * HZ9, 0), 0)</f>
        <v>28195</v>
      </c>
      <c r="IB9" s="35">
        <f>ROUND(MAX(HW9 + IA9, 0), 0)</f>
        <v>319070</v>
      </c>
      <c r="IC9" s="35">
        <f>ROUND(HV9 / 10000 * IB9, 0)</f>
        <v>339490</v>
      </c>
      <c r="ID9" s="35">
        <f>ROUND($F8*(1+$C9)^(ID$5/12), 0)</f>
        <v>10700</v>
      </c>
      <c r="IE9" s="35">
        <f t="shared" ref="IE9:IG9" si="11">ROUND(HR9, 0)</f>
        <v>0</v>
      </c>
      <c r="IF9" s="35">
        <f t="shared" si="11"/>
        <v>330000</v>
      </c>
      <c r="IG9" s="35">
        <f t="shared" si="11"/>
        <v>319070</v>
      </c>
      <c r="IH9" s="35">
        <f>ROUND(ID9 / 10000 * IG9 + IE9, 0)</f>
        <v>341405</v>
      </c>
      <c r="II9" s="35">
        <f>ROUND(IF(IH9 &gt; 0, IF($E$3="万円", $F$3, IH9 * $F$3), 0), 0)</f>
        <v>30000</v>
      </c>
      <c r="IJ9" s="35">
        <f>ROUND(IF(AND(II9 &lt; 0, IH9 &lt;= ABS(II9)), -IH9, II9), 0)</f>
        <v>30000</v>
      </c>
      <c r="IK9" s="35">
        <f>ROUND(IF(ID9 &gt; 0, IF($B9 = "たたかう", 10000 / ID9 * IJ9, 0), 0), 0)</f>
        <v>28037</v>
      </c>
      <c r="IL9" s="35">
        <f>ROUND(IF($B9="たたかう", 0, IE9 + IJ9), 0)</f>
        <v>0</v>
      </c>
      <c r="IM9" s="35">
        <f>ROUND(IF(IJ9 &lt; 0, IF9 + IJ9 * IF9 / IH9, IF9 + IJ9), 0)</f>
        <v>360000</v>
      </c>
      <c r="IN9" s="35">
        <f>ROUND(IF($B9="たたかう", MAX(IG9 + IK9, 0), 0), 0)</f>
        <v>347107</v>
      </c>
      <c r="IO9" s="35">
        <f>ROUND(ID9 / 10000 * IN9 + IL9, 0)</f>
        <v>371404</v>
      </c>
      <c r="IP9" s="35">
        <f>ROUND($L8 * (1 + $A$3)^(ID$5/12), 0)</f>
        <v>10700</v>
      </c>
      <c r="IQ9" s="35">
        <f>ROUND(IB9, 0)</f>
        <v>319070</v>
      </c>
      <c r="IR9" s="35">
        <f>ROUND(IP9 / 10000 * IQ9, 0)</f>
        <v>341405</v>
      </c>
      <c r="IS9" s="35">
        <f>ROUND(IF(IR9 &gt; 0, IF($E$3="万円", $F$3, IR9 * $F$3), 0), 0)</f>
        <v>30000</v>
      </c>
      <c r="IT9" s="35">
        <f>ROUND(IF(AND(IS9 &lt; 0, IR9 &lt;= ABS(IS9)), -IR9, IS9), 0)</f>
        <v>30000</v>
      </c>
      <c r="IU9" s="35">
        <f>ROUND(IF(IP9 &gt; 0, 10000 / IP9 * IT9, 0), 0)</f>
        <v>28037</v>
      </c>
      <c r="IV9" s="35">
        <f>ROUND(MAX(IQ9 + IU9, 0), 0)</f>
        <v>347107</v>
      </c>
      <c r="IW9" s="35">
        <f>ROUND(IP9 / 10000 * IV9, 0)</f>
        <v>371404</v>
      </c>
    </row>
    <row r="10" spans="1:257" x14ac:dyDescent="0.5">
      <c r="A10" s="34">
        <f t="shared" ref="A10:A28" ca="1" si="12">OFFSET(A10, -1, 0) + 1</f>
        <v>2</v>
      </c>
      <c r="B10" s="34"/>
      <c r="C10" s="38"/>
      <c r="D10" s="34">
        <f t="shared" ref="D10:D28" si="13">ROUND(SUM(X10, AR10, BL10, CF10, CZ10, DT10, EN10, FH10, GB10, GV10, HP10, IJ10), 0)</f>
        <v>360000</v>
      </c>
      <c r="E10" s="34">
        <f t="shared" ref="E10:E28" si="14">IF(OR($B10 &lt;&gt; "たたかう", $C10 &lt;&gt; 0), ROUND(IO10 - ($K9 + $D10), 0), 0)</f>
        <v>0</v>
      </c>
      <c r="F10" s="34">
        <f t="shared" ref="F10:F28" si="15">ROUND(ID10, 0)</f>
        <v>10700</v>
      </c>
      <c r="G10" s="34">
        <f t="shared" ref="G10:G28" si="16">ROUND(SUM(Y10, AS10, BM10, CG10, DA10, DU10, EO10, FI10, GC10, GW10, HQ10, IK10), 0)</f>
        <v>0</v>
      </c>
      <c r="H10" s="34">
        <f t="shared" ref="H10:H28" si="17">ROUND(IN10, 0)</f>
        <v>0</v>
      </c>
      <c r="I10" s="34">
        <f t="shared" ref="I10:I28" si="18">ROUND(IL10, 0)</f>
        <v>731404</v>
      </c>
      <c r="J10" s="34">
        <f t="shared" ref="J10:J28" si="19">ROUND(IM10, 0)</f>
        <v>720000</v>
      </c>
      <c r="K10" s="34">
        <f t="shared" ref="K10:K28" si="20">ROUND(IO10, 0)</f>
        <v>731404</v>
      </c>
      <c r="L10" s="34">
        <f t="shared" ref="L10:L28" si="21">ROUND(IP10, 0)</f>
        <v>11449</v>
      </c>
      <c r="M10" s="34">
        <f t="shared" ref="M10:M28" si="22">ROUND(IV10, 0)</f>
        <v>671507</v>
      </c>
      <c r="N10" s="34">
        <f t="shared" ref="N10:N28" si="23">ROUND(IW10, 0)</f>
        <v>768808</v>
      </c>
      <c r="O10" s="34" t="str">
        <f t="shared" ref="O10:O28" si="24">IF(AND($C10 &gt;= 0, $C10 &gt;= ROUND($A$3 + $B$3 * 2, 4)), "critical", IF(AND($C10 &lt; 0, $C10 &lt;= ROUND($A$3 - $B$3 * 2, 4)), "badCritical", "-"))</f>
        <v>-</v>
      </c>
      <c r="P10" s="34" t="b">
        <f t="shared" ref="P10:P28" si="25">IF($K10 &lt;= 0, TRUE, FALSE)</f>
        <v>0</v>
      </c>
      <c r="Q10" s="34" t="b">
        <f t="shared" ref="Q10:Q28" si="26">IF(N10 &lt;= 0, TRUE, FALSE)</f>
        <v>0</v>
      </c>
      <c r="R10" s="35">
        <f t="shared" ref="R10:R28" si="27">ROUND($F9*(1+$C10)^(R$5/12), 0)</f>
        <v>10700</v>
      </c>
      <c r="S10" s="35">
        <f t="shared" ref="S10:S28" si="28">ROUND(IF($B10 = "たたかう", 0, $K9), 0)</f>
        <v>371404</v>
      </c>
      <c r="T10" s="35">
        <f t="shared" ref="T10:T28" si="29">ROUND($J9, 0)</f>
        <v>360000</v>
      </c>
      <c r="U10" s="35">
        <f t="shared" ref="U10:U28" si="30">ROUND(IF(R10 &gt; 0, IF($B10="たたかう", IF($H9 &gt; 0, $H9, 10000 / R10 * $I9), 0), 0), 0)</f>
        <v>0</v>
      </c>
      <c r="V10" s="35">
        <f t="shared" ref="V10:V28" si="31">ROUND(R10 / 10000 * U10 + S10, 0)</f>
        <v>371404</v>
      </c>
      <c r="W10" s="35">
        <f t="shared" ref="W10:W28" si="32">ROUND(IF($P9&lt;&gt;TRUE, IF($E$3="万円", $F$3, V10 * $F$3), 0), 0)</f>
        <v>30000</v>
      </c>
      <c r="X10" s="35">
        <f t="shared" ref="X10:X28" si="33">ROUND(IF(AND(W10 &lt; 0, V10 &lt;= ABS(W10)), -V10, W10), 0)</f>
        <v>30000</v>
      </c>
      <c r="Y10" s="35">
        <f t="shared" ref="Y10:Y28" si="34">ROUND(IF(R10 &gt; 0, IF($B10 = "たたかう", 10000 / R10 * X10, 0), 0), 0)</f>
        <v>0</v>
      </c>
      <c r="Z10" s="35">
        <f t="shared" ref="Z10:Z28" si="35">ROUND(IF($B10="たたかう", 0, S10 + X10), 0)</f>
        <v>401404</v>
      </c>
      <c r="AA10" s="35">
        <f t="shared" ref="AA10:AA28" si="36">ROUND(IF(X10 &lt; 0, T10 + X10 * T10 / V10, T10 + X10), 0)</f>
        <v>390000</v>
      </c>
      <c r="AB10" s="35">
        <f t="shared" ref="AB10:AB28" si="37">ROUND(IF($B10="たたかう", MAX(U10 + Y10, 0), 0), 0)</f>
        <v>0</v>
      </c>
      <c r="AC10" s="35">
        <f t="shared" ref="AC10:AC28" si="38">ROUND(R10 / 10000 * AB10 + Z10, 0)</f>
        <v>401404</v>
      </c>
      <c r="AD10" s="35">
        <f t="shared" ref="AD10:AD28" si="39">ROUND($L9 * (1 + $A$3)^(R$5/12), 0)</f>
        <v>10760</v>
      </c>
      <c r="AE10" s="35">
        <f t="shared" ref="AE10:AE28" si="40">ROUND($M9, 0)</f>
        <v>347107</v>
      </c>
      <c r="AF10" s="35">
        <f t="shared" ref="AF10:AF28" si="41">ROUND(AD10 / 10000 * AE10, 0)</f>
        <v>373487</v>
      </c>
      <c r="AG10" s="35">
        <f t="shared" ref="AG10:AG28" si="42">ROUND(IF($Q9&lt;&gt;TRUE, IF($E$3="万円", $F$3, AF10 * $F$3), 0), 0)</f>
        <v>30000</v>
      </c>
      <c r="AH10" s="35">
        <f t="shared" ref="AH10:AH28" si="43">ROUND(IF(AND(AG10 &lt; 0, AF10 &lt;= ABS(AG10)), -AF10, AG10), 0)</f>
        <v>30000</v>
      </c>
      <c r="AI10" s="35">
        <f t="shared" ref="AI10:AI28" si="44">ROUND(IF(AD10 &gt; 0, 10000 / AD10 * AH10, 0), 0)</f>
        <v>27881</v>
      </c>
      <c r="AJ10" s="35">
        <f t="shared" ref="AJ10:AJ28" si="45">ROUND(MAX(AE10 + AI10, 0), 0)</f>
        <v>374988</v>
      </c>
      <c r="AK10" s="35">
        <f t="shared" ref="AK10:AK28" si="46">ROUND(AD10 / 10000 * AJ10, 0)</f>
        <v>403487</v>
      </c>
      <c r="AL10" s="35">
        <f t="shared" ref="AL10:AL28" si="47">ROUND($F9*(1+$C10)^(AL$5/12), 0)</f>
        <v>10700</v>
      </c>
      <c r="AM10" s="35">
        <f t="shared" ref="AM10:AM28" si="48">ROUND(Z10, 0)</f>
        <v>401404</v>
      </c>
      <c r="AN10" s="35">
        <f t="shared" ref="AN10:AN28" si="49">ROUND(AA10, 0)</f>
        <v>390000</v>
      </c>
      <c r="AO10" s="35">
        <f t="shared" ref="AO10:AO28" si="50">ROUND(AB10, 0)</f>
        <v>0</v>
      </c>
      <c r="AP10" s="35">
        <f t="shared" ref="AP10:AP28" si="51">ROUND(AL10 / 10000 * AO10 + AM10, 0)</f>
        <v>401404</v>
      </c>
      <c r="AQ10" s="35">
        <f t="shared" ref="AQ10:AQ28" si="52">ROUND(IF(AP10 &gt; 0, IF($E$3="万円", $F$3, AP10 * $F$3), 0), 0)</f>
        <v>30000</v>
      </c>
      <c r="AR10" s="35">
        <f t="shared" ref="AR10:AR28" si="53">ROUND(IF(AND(AQ10 &lt; 0, AP10 &lt;= ABS(AQ10)), -AP10, AQ10), 0)</f>
        <v>30000</v>
      </c>
      <c r="AS10" s="35">
        <f t="shared" ref="AS10:AS28" si="54">ROUND(IF(AL10 &gt; 0, IF($B10 = "たたかう", 10000 / AL10 * AR10, 0), 0), 0)</f>
        <v>0</v>
      </c>
      <c r="AT10" s="35">
        <f t="shared" ref="AT10:AT28" si="55">ROUND(IF($B10="たたかう", 0, AM10 + AR10), 0)</f>
        <v>431404</v>
      </c>
      <c r="AU10" s="35">
        <f t="shared" ref="AU10:AU28" si="56">ROUND(IF(AR10 &lt; 0, AN10 + AR10 * AN10 / AP10, AN10 + AR10), 0)</f>
        <v>420000</v>
      </c>
      <c r="AV10" s="35">
        <f t="shared" ref="AV10:AV28" si="57">ROUND(IF($B10="たたかう", MAX(AO10 + AS10, 0), 0), 0)</f>
        <v>0</v>
      </c>
      <c r="AW10" s="35">
        <f t="shared" ref="AW10:AW28" si="58">ROUND(AL10 / 10000 * AV10 + AT10, 0)</f>
        <v>431404</v>
      </c>
      <c r="AX10" s="35">
        <f t="shared" ref="AX10:AX28" si="59">ROUND($L9 * (1 + $A$3)^(AL$5/12), 0)</f>
        <v>10821</v>
      </c>
      <c r="AY10" s="35">
        <f t="shared" ref="AY10:AY28" si="60">ROUND(AJ10, 0)</f>
        <v>374988</v>
      </c>
      <c r="AZ10" s="35">
        <f t="shared" ref="AZ10:AZ28" si="61">ROUND(AX10 / 10000 * AY10, 0)</f>
        <v>405775</v>
      </c>
      <c r="BA10" s="35">
        <f t="shared" ref="BA10:BA28" si="62">ROUND(IF(AZ10 &gt; 0, IF($E$3="万円", $F$3, AZ10 * $F$3), 0), 0)</f>
        <v>30000</v>
      </c>
      <c r="BB10" s="35">
        <f t="shared" ref="BB10:BB28" si="63">ROUND(IF(AND(BA10 &lt; 0, AZ10 &lt;= ABS(BA10)), -AZ10, BA10), 0)</f>
        <v>30000</v>
      </c>
      <c r="BC10" s="35">
        <f t="shared" ref="BC10:BC28" si="64">ROUND(IF(AX10 &gt; 0, 10000 / AX10 * BB10, 0), 0)</f>
        <v>27724</v>
      </c>
      <c r="BD10" s="35">
        <f t="shared" ref="BD10:BD28" si="65">ROUND(MAX(AY10 + BC10, 0), 0)</f>
        <v>402712</v>
      </c>
      <c r="BE10" s="35">
        <f t="shared" ref="BE10:BE28" si="66">ROUND(AX10 / 10000 * BD10, 0)</f>
        <v>435775</v>
      </c>
      <c r="BF10" s="35">
        <f t="shared" ref="BF10:BF28" si="67">ROUND($F9*(1+$C10)^(BF$5/12), 0)</f>
        <v>10700</v>
      </c>
      <c r="BG10" s="35">
        <f t="shared" ref="BG10:BG28" si="68">ROUND(AT10, 0)</f>
        <v>431404</v>
      </c>
      <c r="BH10" s="35">
        <f t="shared" ref="BH10:BH28" si="69">ROUND(AU10, 0)</f>
        <v>420000</v>
      </c>
      <c r="BI10" s="35">
        <f t="shared" ref="BI10:BI28" si="70">ROUND(AV10, 0)</f>
        <v>0</v>
      </c>
      <c r="BJ10" s="35">
        <f t="shared" ref="BJ10:BJ28" si="71">ROUND(BF10 / 10000 * BI10 + BG10, 0)</f>
        <v>431404</v>
      </c>
      <c r="BK10" s="35">
        <f t="shared" ref="BK10:BK28" si="72">ROUND(IF(BJ10 &gt; 0, IF($E$3="万円", $F$3, BJ10 * $F$3), 0), 0)</f>
        <v>30000</v>
      </c>
      <c r="BL10" s="35">
        <f t="shared" ref="BL10:BL28" si="73">ROUND(IF(AND(BK10 &lt; 0, BJ10 &lt;= ABS(BK10)), -BJ10, BK10), 0)</f>
        <v>30000</v>
      </c>
      <c r="BM10" s="35">
        <f t="shared" ref="BM10:BM28" si="74">ROUND(IF(BF10 &gt; 0, IF($B10 = "たたかう", 10000 / BF10 * BL10, 0), 0), 0)</f>
        <v>0</v>
      </c>
      <c r="BN10" s="35">
        <f t="shared" ref="BN10:BN28" si="75">ROUND(IF($B10="たたかう", 0, BG10 + BL10), 0)</f>
        <v>461404</v>
      </c>
      <c r="BO10" s="35">
        <f t="shared" ref="BO10:BO28" si="76">ROUND(IF(BL10 &lt; 0, BH10 + BL10 * BH10 / BJ10, BH10 + BL10), 0)</f>
        <v>450000</v>
      </c>
      <c r="BP10" s="35">
        <f t="shared" ref="BP10:BP28" si="77">ROUND(IF($B10="たたかう", MAX(BI10 + BM10, 0), 0), 0)</f>
        <v>0</v>
      </c>
      <c r="BQ10" s="35">
        <f t="shared" ref="BQ10:BQ28" si="78">ROUND(BF10 / 10000 * BP10 + BN10, 0)</f>
        <v>461404</v>
      </c>
      <c r="BR10" s="35">
        <f t="shared" ref="BR10:BR28" si="79">ROUND($L9 * (1 + $A$3)^(BF$5/12), 0)</f>
        <v>10883</v>
      </c>
      <c r="BS10" s="35">
        <f t="shared" ref="BS10:BS28" si="80">ROUND(BD10, 0)</f>
        <v>402712</v>
      </c>
      <c r="BT10" s="35">
        <f t="shared" ref="BT10:BT28" si="81">ROUND(BR10 / 10000 * BS10, 0)</f>
        <v>438271</v>
      </c>
      <c r="BU10" s="35">
        <f t="shared" ref="BU10:BU28" si="82">ROUND(IF(BT10 &gt; 0, IF($E$3="万円", $F$3, BT10 * $F$3), 0), 0)</f>
        <v>30000</v>
      </c>
      <c r="BV10" s="35">
        <f t="shared" ref="BV10:BV28" si="83">ROUND(IF(AND(BU10 &lt; 0, BT10 &lt;= ABS(BU10)), -BT10, BU10), 0)</f>
        <v>30000</v>
      </c>
      <c r="BW10" s="35">
        <f t="shared" ref="BW10:BW28" si="84">ROUND(IF(BR10 &gt; 0, 10000 / BR10 * BV10, 0), 0)</f>
        <v>27566</v>
      </c>
      <c r="BX10" s="35">
        <f t="shared" ref="BX10:BX28" si="85">ROUND(MAX(BS10 + BW10, 0), 0)</f>
        <v>430278</v>
      </c>
      <c r="BY10" s="35">
        <f t="shared" ref="BY10:BY28" si="86">ROUND(BR10 / 10000 * BX10, 0)</f>
        <v>468272</v>
      </c>
      <c r="BZ10" s="35">
        <f t="shared" ref="BZ10:BZ28" si="87">ROUND($F9*(1+$C10)^(BZ$5/12), 0)</f>
        <v>10700</v>
      </c>
      <c r="CA10" s="35">
        <f t="shared" ref="CA10:CA28" si="88">ROUND(BN10, 0)</f>
        <v>461404</v>
      </c>
      <c r="CB10" s="35">
        <f t="shared" ref="CB10:CB28" si="89">ROUND(BO10, 0)</f>
        <v>450000</v>
      </c>
      <c r="CC10" s="35">
        <f t="shared" ref="CC10:CC28" si="90">ROUND(BP10, 0)</f>
        <v>0</v>
      </c>
      <c r="CD10" s="35">
        <f t="shared" ref="CD10:CD28" si="91">ROUND(BZ10 / 10000 * CC10 + CA10, 0)</f>
        <v>461404</v>
      </c>
      <c r="CE10" s="35">
        <f t="shared" ref="CE10:CE28" si="92">ROUND(IF(CD10 &gt; 0, IF($E$3="万円", $F$3, CD10 * $F$3), 0), 0)</f>
        <v>30000</v>
      </c>
      <c r="CF10" s="35">
        <f t="shared" ref="CF10:CF28" si="93">ROUND(IF(AND(CE10 &lt; 0, CD10 &lt;= ABS(CE10)), -CD10, CE10), 0)</f>
        <v>30000</v>
      </c>
      <c r="CG10" s="35">
        <f t="shared" ref="CG10:CG28" si="94">ROUND(IF(BZ10 &gt; 0, IF($B10 = "たたかう", 10000 / BZ10 * CF10, 0), 0), 0)</f>
        <v>0</v>
      </c>
      <c r="CH10" s="35">
        <f t="shared" ref="CH10:CH28" si="95">ROUND(IF($B10="たたかう", 0, CA10 + CF10), 0)</f>
        <v>491404</v>
      </c>
      <c r="CI10" s="35">
        <f t="shared" ref="CI10:CI28" si="96">ROUND(IF(CF10 &lt; 0, CB10 + CF10 * CB10 / CD10, CB10 + CF10), 0)</f>
        <v>480000</v>
      </c>
      <c r="CJ10" s="35">
        <f t="shared" ref="CJ10:CJ28" si="97">ROUND(IF($B10="たたかう", MAX(CC10 + CG10, 0), 0), 0)</f>
        <v>0</v>
      </c>
      <c r="CK10" s="35">
        <f t="shared" ref="CK10:CK28" si="98">ROUND(BZ10 / 10000 * CJ10 + CH10, 0)</f>
        <v>491404</v>
      </c>
      <c r="CL10" s="35">
        <f t="shared" ref="CL10:CL28" si="99">ROUND($L9 * (1 + $A$3)^(BZ$5/12), 0)</f>
        <v>10944</v>
      </c>
      <c r="CM10" s="35">
        <f t="shared" ref="CM10:CM28" si="100">ROUND(BX10, 0)</f>
        <v>430278</v>
      </c>
      <c r="CN10" s="35">
        <f t="shared" ref="CN10:CN28" si="101">ROUND(CL10 / 10000 * CM10, 0)</f>
        <v>470896</v>
      </c>
      <c r="CO10" s="35">
        <f t="shared" ref="CO10:CO28" si="102">ROUND(IF(CN10 &gt; 0, IF($E$3="万円", $F$3, CN10 * $F$3), 0), 0)</f>
        <v>30000</v>
      </c>
      <c r="CP10" s="35">
        <f t="shared" ref="CP10:CP28" si="103">ROUND(IF(AND(CO10 &lt; 0, CN10 &lt;= ABS(CO10)), -CN10, CO10), 0)</f>
        <v>30000</v>
      </c>
      <c r="CQ10" s="35">
        <f t="shared" ref="CQ10:CQ28" si="104">ROUND(IF(CL10 &gt; 0, 10000 / CL10 * CP10, 0), 0)</f>
        <v>27412</v>
      </c>
      <c r="CR10" s="35">
        <f t="shared" ref="CR10:CR28" si="105">ROUND(MAX(CM10 + CQ10, 0), 0)</f>
        <v>457690</v>
      </c>
      <c r="CS10" s="35">
        <f t="shared" ref="CS10:CS28" si="106">ROUND(CL10 / 10000 * CR10, 0)</f>
        <v>500896</v>
      </c>
      <c r="CT10" s="35">
        <f t="shared" ref="CT10:CT28" si="107">ROUND($F9*(1+$C10)^(CT$5/12), 0)</f>
        <v>10700</v>
      </c>
      <c r="CU10" s="35">
        <f t="shared" ref="CU10:CU28" si="108">ROUND(CH10, 0)</f>
        <v>491404</v>
      </c>
      <c r="CV10" s="35">
        <f t="shared" ref="CV10:CV28" si="109">ROUND(CI10, 0)</f>
        <v>480000</v>
      </c>
      <c r="CW10" s="35">
        <f t="shared" ref="CW10:CW28" si="110">ROUND(CJ10, 0)</f>
        <v>0</v>
      </c>
      <c r="CX10" s="35">
        <f t="shared" ref="CX10:CX28" si="111">ROUND(CT10 / 10000 * CW10 + CU10, 0)</f>
        <v>491404</v>
      </c>
      <c r="CY10" s="35">
        <f t="shared" ref="CY10:CY28" si="112">ROUND(IF(CX10 &gt; 0, IF($E$3="万円", $F$3, CX10 * $F$3), 0), 0)</f>
        <v>30000</v>
      </c>
      <c r="CZ10" s="35">
        <f t="shared" ref="CZ10:CZ28" si="113">ROUND(IF(AND(CY10 &lt; 0, CX10 &lt;= ABS(CY10)), -CX10, CY10), 0)</f>
        <v>30000</v>
      </c>
      <c r="DA10" s="35">
        <f t="shared" ref="DA10:DA28" si="114">ROUND(IF(CT10 &gt; 0, IF($B10 = "たたかう", 10000 / CT10 * CZ10, 0), 0), 0)</f>
        <v>0</v>
      </c>
      <c r="DB10" s="35">
        <f t="shared" ref="DB10:DB28" si="115">ROUND(IF($B10="たたかう", 0, CU10 + CZ10), 0)</f>
        <v>521404</v>
      </c>
      <c r="DC10" s="35">
        <f t="shared" ref="DC10:DC28" si="116">ROUND(IF(CZ10 &lt; 0, CV10 + CZ10 * CV10 / CX10, CV10 + CZ10), 0)</f>
        <v>510000</v>
      </c>
      <c r="DD10" s="35">
        <f t="shared" ref="DD10:DD28" si="117">ROUND(IF($B10="たたかう", MAX(CW10 + DA10, 0), 0), 0)</f>
        <v>0</v>
      </c>
      <c r="DE10" s="35">
        <f t="shared" ref="DE10:DE28" si="118">ROUND(CT10 / 10000 * DD10 + DB10, 0)</f>
        <v>521404</v>
      </c>
      <c r="DF10" s="35">
        <f t="shared" ref="DF10:DF28" si="119">ROUND($L9 * (1 + $A$3)^(CT$5/12), 0)</f>
        <v>11006</v>
      </c>
      <c r="DG10" s="35">
        <f t="shared" ref="DG10:DG28" si="120">ROUND(CR10, 0)</f>
        <v>457690</v>
      </c>
      <c r="DH10" s="35">
        <f t="shared" ref="DH10:DH28" si="121">ROUND(DF10 / 10000 * DG10, 0)</f>
        <v>503734</v>
      </c>
      <c r="DI10" s="35">
        <f t="shared" ref="DI10:DI28" si="122">ROUND(IF(DH10 &gt; 0, IF($E$3="万円", $F$3, DH10 * $F$3), 0), 0)</f>
        <v>30000</v>
      </c>
      <c r="DJ10" s="35">
        <f t="shared" ref="DJ10:DJ28" si="123">ROUND(IF(AND(DI10 &lt; 0, DH10 &lt;= ABS(DI10)), -DH10, DI10), 0)</f>
        <v>30000</v>
      </c>
      <c r="DK10" s="35">
        <f t="shared" ref="DK10:DK28" si="124">ROUND(IF(DF10 &gt; 0, 10000 / DF10 * DJ10, 0), 0)</f>
        <v>27258</v>
      </c>
      <c r="DL10" s="35">
        <f t="shared" ref="DL10:DL28" si="125">ROUND(MAX(DG10 + DK10, 0), 0)</f>
        <v>484948</v>
      </c>
      <c r="DM10" s="35">
        <f t="shared" ref="DM10:DM28" si="126">ROUND(DF10 / 10000 * DL10, 0)</f>
        <v>533734</v>
      </c>
      <c r="DN10" s="35">
        <f t="shared" ref="DN10:DN28" si="127">ROUND($F9*(1+$C10)^(DN$5/12), 0)</f>
        <v>10700</v>
      </c>
      <c r="DO10" s="35">
        <f t="shared" ref="DO10:DO28" si="128">ROUND(DB10, 0)</f>
        <v>521404</v>
      </c>
      <c r="DP10" s="35">
        <f t="shared" ref="DP10:DP28" si="129">ROUND(DC10, 0)</f>
        <v>510000</v>
      </c>
      <c r="DQ10" s="35">
        <f t="shared" ref="DQ10:DQ28" si="130">ROUND(DD10, 0)</f>
        <v>0</v>
      </c>
      <c r="DR10" s="35">
        <f t="shared" ref="DR10:DR28" si="131">ROUND(DN10 / 10000 * DQ10 + DO10, 0)</f>
        <v>521404</v>
      </c>
      <c r="DS10" s="35">
        <f t="shared" ref="DS10:DS28" si="132">ROUND(IF(DR10 &gt; 0, IF($E$3="万円", $F$3, DR10 * $F$3), 0), 0)</f>
        <v>30000</v>
      </c>
      <c r="DT10" s="35">
        <f t="shared" ref="DT10:DT28" si="133">ROUND(IF(AND(DS10 &lt; 0, DR10 &lt;= ABS(DS10)), -DR10, DS10), 0)</f>
        <v>30000</v>
      </c>
      <c r="DU10" s="35">
        <f t="shared" ref="DU10:DU28" si="134">ROUND(IF(DN10 &gt; 0, IF($B10 = "たたかう", 10000 / DN10 * DT10, 0), 0), 0)</f>
        <v>0</v>
      </c>
      <c r="DV10" s="35">
        <f t="shared" ref="DV10:DV28" si="135">ROUND(IF($B10="たたかう", 0, DO10 + DT10), 0)</f>
        <v>551404</v>
      </c>
      <c r="DW10" s="35">
        <f t="shared" ref="DW10:DW28" si="136">ROUND(IF(DT10 &lt; 0, DP10 + DT10 * DP10 / DR10, DP10 + DT10), 0)</f>
        <v>540000</v>
      </c>
      <c r="DX10" s="35">
        <f t="shared" ref="DX10:DX28" si="137">ROUND(IF($B10="たたかう", MAX(DQ10 + DU10, 0), 0), 0)</f>
        <v>0</v>
      </c>
      <c r="DY10" s="35">
        <f t="shared" ref="DY10:DY28" si="138">ROUND(DN10 / 10000 * DX10 + DV10, 0)</f>
        <v>551404</v>
      </c>
      <c r="DZ10" s="35">
        <f t="shared" ref="DZ10:DZ28" si="139">ROUND($L9 * (1 + $A$3)^(DN$5/12), 0)</f>
        <v>11068</v>
      </c>
      <c r="EA10" s="35">
        <f t="shared" ref="EA10:EA28" si="140">ROUND(DL10, 0)</f>
        <v>484948</v>
      </c>
      <c r="EB10" s="35">
        <f t="shared" ref="EB10:EB28" si="141">ROUND(DZ10 / 10000 * EA10, 0)</f>
        <v>536740</v>
      </c>
      <c r="EC10" s="35">
        <f t="shared" ref="EC10:EC28" si="142">ROUND(IF(EB10 &gt; 0, IF($E$3="万円", $F$3, EB10 * $F$3), 0), 0)</f>
        <v>30000</v>
      </c>
      <c r="ED10" s="35">
        <f t="shared" ref="ED10:ED28" si="143">ROUND(IF(AND(EC10 &lt; 0, EB10 &lt;= ABS(EC10)), -EB10, EC10), 0)</f>
        <v>30000</v>
      </c>
      <c r="EE10" s="35">
        <f t="shared" ref="EE10:EE28" si="144">ROUND(IF(DZ10 &gt; 0, 10000 / DZ10 * ED10, 0), 0)</f>
        <v>27105</v>
      </c>
      <c r="EF10" s="35">
        <f t="shared" ref="EF10:EF28" si="145">ROUND(MAX(EA10 + EE10, 0), 0)</f>
        <v>512053</v>
      </c>
      <c r="EG10" s="35">
        <f t="shared" ref="EG10:EG28" si="146">ROUND(DZ10 / 10000 * EF10, 0)</f>
        <v>566740</v>
      </c>
      <c r="EH10" s="35">
        <f t="shared" ref="EH10:EH28" si="147">ROUND($F9*(1+$C10)^(EH$5/12), 0)</f>
        <v>10700</v>
      </c>
      <c r="EI10" s="35">
        <f t="shared" ref="EI10:EI28" si="148">ROUND(DV10, 0)</f>
        <v>551404</v>
      </c>
      <c r="EJ10" s="35">
        <f t="shared" ref="EJ10:EJ28" si="149">ROUND(DW10, 0)</f>
        <v>540000</v>
      </c>
      <c r="EK10" s="35">
        <f t="shared" ref="EK10:EK28" si="150">ROUND(DX10, 0)</f>
        <v>0</v>
      </c>
      <c r="EL10" s="35">
        <f t="shared" ref="EL10:EL28" si="151">ROUND(EH10 / 10000 * EK10 + EI10, 0)</f>
        <v>551404</v>
      </c>
      <c r="EM10" s="35">
        <f t="shared" ref="EM10:EM28" si="152">ROUND(IF(EL10 &gt; 0, IF($E$3="万円", $F$3, EL10 * $F$3), 0), 0)</f>
        <v>30000</v>
      </c>
      <c r="EN10" s="35">
        <f t="shared" ref="EN10:EN28" si="153">ROUND(IF(AND(EM10 &lt; 0, EL10 &lt;= ABS(EM10)), -EL10, EM10), 0)</f>
        <v>30000</v>
      </c>
      <c r="EO10" s="35">
        <f t="shared" ref="EO10:EO28" si="154">ROUND(IF(EH10 &gt; 0, IF($B10 = "たたかう", 10000 / EH10 * EN10, 0), 0), 0)</f>
        <v>0</v>
      </c>
      <c r="EP10" s="35">
        <f t="shared" ref="EP10:EP28" si="155">ROUND(IF($B10="たたかう", 0, EI10 + EN10), 0)</f>
        <v>581404</v>
      </c>
      <c r="EQ10" s="35">
        <f t="shared" ref="EQ10:EQ28" si="156">ROUND(IF(EN10 &lt; 0, EJ10 + EN10 * EJ10 / EL10, EJ10 + EN10), 0)</f>
        <v>570000</v>
      </c>
      <c r="ER10" s="35">
        <f t="shared" ref="ER10:ER28" si="157">ROUND(IF($B10="たたかう", MAX(EK10 + EO10, 0), 0), 0)</f>
        <v>0</v>
      </c>
      <c r="ES10" s="35">
        <f t="shared" ref="ES10:ES28" si="158">ROUND(EH10 / 10000 * ER10 + EP10, 0)</f>
        <v>581404</v>
      </c>
      <c r="ET10" s="35">
        <f t="shared" ref="ET10:ET28" si="159">ROUND($L9 * (1 + $A$3)^(EH$5/12), 0)</f>
        <v>11131</v>
      </c>
      <c r="EU10" s="35">
        <f t="shared" ref="EU10:EU28" si="160">ROUND(EF10, 0)</f>
        <v>512053</v>
      </c>
      <c r="EV10" s="35">
        <f t="shared" ref="EV10:EV28" si="161">ROUND(ET10 / 10000 * EU10, 0)</f>
        <v>569966</v>
      </c>
      <c r="EW10" s="35">
        <f t="shared" ref="EW10:EW28" si="162">ROUND(IF(EV10 &gt; 0, IF($E$3="万円", $F$3, EV10 * $F$3), 0), 0)</f>
        <v>30000</v>
      </c>
      <c r="EX10" s="35">
        <f t="shared" ref="EX10:EX28" si="163">ROUND(IF(AND(EW10 &lt; 0, EV10 &lt;= ABS(EW10)), -EV10, EW10), 0)</f>
        <v>30000</v>
      </c>
      <c r="EY10" s="35">
        <f t="shared" ref="EY10:EY28" si="164">ROUND(IF(ET10 &gt; 0, 10000 / ET10 * EX10, 0), 0)</f>
        <v>26952</v>
      </c>
      <c r="EZ10" s="35">
        <f t="shared" ref="EZ10:EZ28" si="165">ROUND(MAX(EU10 + EY10, 0), 0)</f>
        <v>539005</v>
      </c>
      <c r="FA10" s="35">
        <f t="shared" ref="FA10:FA28" si="166">ROUND(ET10 / 10000 * EZ10, 0)</f>
        <v>599966</v>
      </c>
      <c r="FB10" s="35">
        <f t="shared" ref="FB10:FB28" si="167">ROUND($F9*(1+$C10)^(FB$5/12), 0)</f>
        <v>10700</v>
      </c>
      <c r="FC10" s="35">
        <f t="shared" ref="FC10:FC28" si="168">ROUND(EP10, 0)</f>
        <v>581404</v>
      </c>
      <c r="FD10" s="35">
        <f t="shared" ref="FD10:FD28" si="169">ROUND(EQ10, 0)</f>
        <v>570000</v>
      </c>
      <c r="FE10" s="35">
        <f t="shared" ref="FE10:FE28" si="170">ROUND(ER10, 0)</f>
        <v>0</v>
      </c>
      <c r="FF10" s="35">
        <f t="shared" ref="FF10:FF28" si="171">ROUND(FB10 / 10000 * FE10 + FC10, 0)</f>
        <v>581404</v>
      </c>
      <c r="FG10" s="35">
        <f t="shared" ref="FG10:FG28" si="172">ROUND(IF(FF10 &gt; 0, IF($E$3="万円", $F$3, FF10 * $F$3), 0), 0)</f>
        <v>30000</v>
      </c>
      <c r="FH10" s="35">
        <f t="shared" ref="FH10:FH28" si="173">ROUND(IF(AND(FG10 &lt; 0, FF10 &lt;= ABS(FG10)), -FF10, FG10), 0)</f>
        <v>30000</v>
      </c>
      <c r="FI10" s="35">
        <f t="shared" ref="FI10:FI28" si="174">ROUND(IF(FB10 &gt; 0, IF($B10 = "たたかう", 10000 / FB10 * FH10, 0), 0), 0)</f>
        <v>0</v>
      </c>
      <c r="FJ10" s="35">
        <f t="shared" ref="FJ10:FJ28" si="175">ROUND(IF($B10="たたかう", 0, FC10 + FH10), 0)</f>
        <v>611404</v>
      </c>
      <c r="FK10" s="35">
        <f t="shared" ref="FK10:FK28" si="176">ROUND(IF(FH10 &lt; 0, FD10 + FH10 * FD10 / FF10, FD10 + FH10), 0)</f>
        <v>600000</v>
      </c>
      <c r="FL10" s="35">
        <f t="shared" ref="FL10:FL28" si="177">ROUND(IF($B10="たたかう", MAX(FE10 + FI10, 0), 0), 0)</f>
        <v>0</v>
      </c>
      <c r="FM10" s="35">
        <f t="shared" ref="FM10:FM28" si="178">ROUND(FB10 / 10000 * FL10 + FJ10, 0)</f>
        <v>611404</v>
      </c>
      <c r="FN10" s="35">
        <f t="shared" ref="FN10:FN28" si="179">ROUND($L9 * (1 + $A$3)^(FB$5/12), 0)</f>
        <v>11194</v>
      </c>
      <c r="FO10" s="35">
        <f t="shared" ref="FO10:FO28" si="180">ROUND(EZ10, 0)</f>
        <v>539005</v>
      </c>
      <c r="FP10" s="35">
        <f t="shared" ref="FP10:FP28" si="181">ROUND(FN10 / 10000 * FO10, 0)</f>
        <v>603362</v>
      </c>
      <c r="FQ10" s="35">
        <f t="shared" ref="FQ10:FQ28" si="182">ROUND(IF(FP10 &gt; 0, IF($E$3="万円", $F$3, FP10 * $F$3), 0), 0)</f>
        <v>30000</v>
      </c>
      <c r="FR10" s="35">
        <f t="shared" ref="FR10:FR28" si="183">ROUND(IF(AND(FQ10 &lt; 0, FP10 &lt;= ABS(FQ10)), -FP10, FQ10), 0)</f>
        <v>30000</v>
      </c>
      <c r="FS10" s="35">
        <f t="shared" ref="FS10:FS28" si="184">ROUND(IF(FN10 &gt; 0, 10000 / FN10 * FR10, 0), 0)</f>
        <v>26800</v>
      </c>
      <c r="FT10" s="35">
        <f t="shared" ref="FT10:FT28" si="185">ROUND(MAX(FO10 + FS10, 0), 0)</f>
        <v>565805</v>
      </c>
      <c r="FU10" s="35">
        <f t="shared" ref="FU10:FU28" si="186">ROUND(FN10 / 10000 * FT10, 0)</f>
        <v>633362</v>
      </c>
      <c r="FV10" s="35">
        <f t="shared" ref="FV10:FV28" si="187">ROUND($F9*(1+$C10)^(FV$5/12), 0)</f>
        <v>10700</v>
      </c>
      <c r="FW10" s="35">
        <f t="shared" ref="FW10:FW28" si="188">ROUND(FJ10, 0)</f>
        <v>611404</v>
      </c>
      <c r="FX10" s="35">
        <f t="shared" ref="FX10:FX28" si="189">ROUND(FK10, 0)</f>
        <v>600000</v>
      </c>
      <c r="FY10" s="35">
        <f t="shared" ref="FY10:FY28" si="190">ROUND(FL10, 0)</f>
        <v>0</v>
      </c>
      <c r="FZ10" s="35">
        <f t="shared" ref="FZ10:FZ28" si="191">ROUND(FV10 / 10000 * FY10 + FW10, 0)</f>
        <v>611404</v>
      </c>
      <c r="GA10" s="35">
        <f t="shared" ref="GA10:GA28" si="192">ROUND(IF(FZ10 &gt; 0, IF($E$3="万円", $F$3, FZ10 * $F$3), 0), 0)</f>
        <v>30000</v>
      </c>
      <c r="GB10" s="35">
        <f t="shared" ref="GB10:GB28" si="193">ROUND(IF(AND(GA10 &lt; 0, FZ10 &lt;= ABS(GA10)), -FZ10, GA10), 0)</f>
        <v>30000</v>
      </c>
      <c r="GC10" s="35">
        <f t="shared" ref="GC10:GC28" si="194">ROUND(IF(FV10 &gt; 0, IF($B10 = "たたかう", 10000 / FV10 * GB10, 0), 0), 0)</f>
        <v>0</v>
      </c>
      <c r="GD10" s="35">
        <f t="shared" ref="GD10:GD28" si="195">ROUND(IF($B10="たたかう", 0, FW10 + GB10), 0)</f>
        <v>641404</v>
      </c>
      <c r="GE10" s="35">
        <f t="shared" ref="GE10:GE28" si="196">ROUND(IF(GB10 &lt; 0, FX10 + GB10 * FX10 / FZ10, FX10 + GB10), 0)</f>
        <v>630000</v>
      </c>
      <c r="GF10" s="35">
        <f t="shared" ref="GF10:GF28" si="197">ROUND(IF($B10="たたかう", MAX(FY10 + GC10, 0), 0), 0)</f>
        <v>0</v>
      </c>
      <c r="GG10" s="35">
        <f t="shared" ref="GG10:GG28" si="198">ROUND(FV10 / 10000 * GF10 + GD10, 0)</f>
        <v>641404</v>
      </c>
      <c r="GH10" s="35">
        <f t="shared" ref="GH10:GH28" si="199">ROUND($L9 * (1 + $A$3)^(FV$5/12), 0)</f>
        <v>11257</v>
      </c>
      <c r="GI10" s="35">
        <f t="shared" ref="GI10:GI28" si="200">ROUND(FT10, 0)</f>
        <v>565805</v>
      </c>
      <c r="GJ10" s="35">
        <f t="shared" ref="GJ10:GJ28" si="201">ROUND(GH10 / 10000 * GI10, 0)</f>
        <v>636927</v>
      </c>
      <c r="GK10" s="35">
        <f t="shared" ref="GK10:GK28" si="202">ROUND(IF(GJ10 &gt; 0, IF($E$3="万円", $F$3, GJ10 * $F$3), 0), 0)</f>
        <v>30000</v>
      </c>
      <c r="GL10" s="35">
        <f t="shared" ref="GL10:GL28" si="203">ROUND(IF(AND(GK10 &lt; 0, GJ10 &lt;= ABS(GK10)), -GJ10, GK10), 0)</f>
        <v>30000</v>
      </c>
      <c r="GM10" s="35">
        <f t="shared" ref="GM10:GM28" si="204">ROUND(IF(GH10 &gt; 0, 10000 / GH10 * GL10, 0), 0)</f>
        <v>26650</v>
      </c>
      <c r="GN10" s="35">
        <f t="shared" ref="GN10:GN28" si="205">ROUND(MAX(GI10 + GM10, 0), 0)</f>
        <v>592455</v>
      </c>
      <c r="GO10" s="35">
        <f t="shared" ref="GO10:GO28" si="206">ROUND(GH10 / 10000 * GN10, 0)</f>
        <v>666927</v>
      </c>
      <c r="GP10" s="35">
        <f t="shared" ref="GP10:GP28" si="207">ROUND($F9*(1+$C10)^(GP$5/12), 0)</f>
        <v>10700</v>
      </c>
      <c r="GQ10" s="35">
        <f t="shared" ref="GQ10:GQ28" si="208">ROUND(GD10, 0)</f>
        <v>641404</v>
      </c>
      <c r="GR10" s="35">
        <f t="shared" ref="GR10:GR28" si="209">ROUND(GE10, 0)</f>
        <v>630000</v>
      </c>
      <c r="GS10" s="35">
        <f t="shared" ref="GS10:GS28" si="210">ROUND(GF10, 0)</f>
        <v>0</v>
      </c>
      <c r="GT10" s="35">
        <f t="shared" ref="GT10:GT28" si="211">ROUND(GP10 / 10000 * GS10 + GQ10, 0)</f>
        <v>641404</v>
      </c>
      <c r="GU10" s="35">
        <f t="shared" ref="GU10:GU28" si="212">ROUND(IF(GT10 &gt; 0, IF($E$3="万円", $F$3, GT10 * $F$3), 0), 0)</f>
        <v>30000</v>
      </c>
      <c r="GV10" s="35">
        <f t="shared" ref="GV10:GV28" si="213">ROUND(IF(AND(GU10 &lt; 0, GT10 &lt;= ABS(GU10)), -GT10, GU10), 0)</f>
        <v>30000</v>
      </c>
      <c r="GW10" s="35">
        <f t="shared" ref="GW10:GW28" si="214">ROUND(IF(GP10 &gt; 0, IF($B10 = "たたかう", 10000 / GP10 * GV10, 0), 0), 0)</f>
        <v>0</v>
      </c>
      <c r="GX10" s="35">
        <f t="shared" ref="GX10:GX28" si="215">ROUND(IF($B10="たたかう", 0, GQ10 + GV10), 0)</f>
        <v>671404</v>
      </c>
      <c r="GY10" s="35">
        <f t="shared" ref="GY10:GY28" si="216">ROUND(IF(GV10 &lt; 0, GR10 + GV10 * GR10 / GT10, GR10 + GV10), 0)</f>
        <v>660000</v>
      </c>
      <c r="GZ10" s="35">
        <f t="shared" ref="GZ10:GZ28" si="217">ROUND(IF($B10="たたかう", MAX(GS10 + GW10, 0), 0), 0)</f>
        <v>0</v>
      </c>
      <c r="HA10" s="35">
        <f t="shared" ref="HA10:HA28" si="218">ROUND(GP10 / 10000 * GZ10 + GX10, 0)</f>
        <v>671404</v>
      </c>
      <c r="HB10" s="35">
        <f t="shared" ref="HB10:HB28" si="219">ROUND($L9 * (1 + $A$3)^(GP$5/12), 0)</f>
        <v>11321</v>
      </c>
      <c r="HC10" s="35">
        <f t="shared" ref="HC10:HC28" si="220">ROUND(GN10, 0)</f>
        <v>592455</v>
      </c>
      <c r="HD10" s="35">
        <f t="shared" ref="HD10:HD28" si="221">ROUND(HB10 / 10000 * HC10, 0)</f>
        <v>670718</v>
      </c>
      <c r="HE10" s="35">
        <f t="shared" ref="HE10:HE28" si="222">ROUND(IF(HD10 &gt; 0, IF($E$3="万円", $F$3, HD10 * $F$3), 0), 0)</f>
        <v>30000</v>
      </c>
      <c r="HF10" s="35">
        <f t="shared" ref="HF10:HF28" si="223">ROUND(IF(AND(HE10 &lt; 0, HD10 &lt;= ABS(HE10)), -HD10, HE10), 0)</f>
        <v>30000</v>
      </c>
      <c r="HG10" s="35">
        <f t="shared" ref="HG10:HG28" si="224">ROUND(IF(HB10 &gt; 0, 10000 / HB10 * HF10, 0), 0)</f>
        <v>26499</v>
      </c>
      <c r="HH10" s="35">
        <f t="shared" ref="HH10:HH28" si="225">ROUND(MAX(HC10 + HG10, 0), 0)</f>
        <v>618954</v>
      </c>
      <c r="HI10" s="35">
        <f t="shared" ref="HI10:HI28" si="226">ROUND(HB10 / 10000 * HH10, 0)</f>
        <v>700718</v>
      </c>
      <c r="HJ10" s="35">
        <f t="shared" ref="HJ10:HJ28" si="227">ROUND($F9*(1+$C10)^(HJ$5/12), 0)</f>
        <v>10700</v>
      </c>
      <c r="HK10" s="35">
        <f t="shared" ref="HK10:HK28" si="228">ROUND(GX10, 0)</f>
        <v>671404</v>
      </c>
      <c r="HL10" s="35">
        <f t="shared" ref="HL10:HL28" si="229">ROUND(GY10, 0)</f>
        <v>660000</v>
      </c>
      <c r="HM10" s="35">
        <f t="shared" ref="HM10:HM28" si="230">ROUND(GZ10, 0)</f>
        <v>0</v>
      </c>
      <c r="HN10" s="35">
        <f t="shared" ref="HN10:HN28" si="231">ROUND(HJ10 / 10000 * HM10 + HK10, 0)</f>
        <v>671404</v>
      </c>
      <c r="HO10" s="35">
        <f t="shared" ref="HO10:HO28" si="232">ROUND(IF(HN10 &gt; 0, IF($E$3="万円", $F$3, HN10 * $F$3), 0), 0)</f>
        <v>30000</v>
      </c>
      <c r="HP10" s="35">
        <f t="shared" ref="HP10:HP28" si="233">ROUND(IF(AND(HO10 &lt; 0, HN10 &lt;= ABS(HO10)), -HN10, HO10), 0)</f>
        <v>30000</v>
      </c>
      <c r="HQ10" s="35">
        <f t="shared" ref="HQ10:HQ28" si="234">ROUND(IF(HJ10 &gt; 0, IF($B10 = "たたかう", 10000 / HJ10 * HP10, 0), 0), 0)</f>
        <v>0</v>
      </c>
      <c r="HR10" s="35">
        <f t="shared" ref="HR10:HR28" si="235">ROUND(IF($B10="たたかう", 0, HK10 + HP10), 0)</f>
        <v>701404</v>
      </c>
      <c r="HS10" s="35">
        <f t="shared" ref="HS10:HS28" si="236">ROUND(IF(HP10 &lt; 0, HL10 + HP10 * HL10 / HN10, HL10 + HP10), 0)</f>
        <v>690000</v>
      </c>
      <c r="HT10" s="35">
        <f t="shared" ref="HT10:HT28" si="237">ROUND(IF($B10="たたかう", MAX(HM10 + HQ10, 0), 0), 0)</f>
        <v>0</v>
      </c>
      <c r="HU10" s="35">
        <f t="shared" ref="HU10:HU28" si="238">ROUND(HJ10 / 10000 * HT10 + HR10, 0)</f>
        <v>701404</v>
      </c>
      <c r="HV10" s="35">
        <f t="shared" ref="HV10:HV28" si="239">ROUND($L9 * (1 + $A$3)^(HJ$5/12), 0)</f>
        <v>11385</v>
      </c>
      <c r="HW10" s="35">
        <f t="shared" ref="HW10:HW28" si="240">ROUND(HH10, 0)</f>
        <v>618954</v>
      </c>
      <c r="HX10" s="35">
        <f t="shared" ref="HX10:HX28" si="241">ROUND(HV10 / 10000 * HW10, 0)</f>
        <v>704679</v>
      </c>
      <c r="HY10" s="35">
        <f t="shared" ref="HY10:HY28" si="242">ROUND(IF(HX10 &gt; 0, IF($E$3="万円", $F$3, HX10 * $F$3), 0), 0)</f>
        <v>30000</v>
      </c>
      <c r="HZ10" s="35">
        <f t="shared" ref="HZ10:HZ28" si="243">ROUND(IF(AND(HY10 &lt; 0, HX10 &lt;= ABS(HY10)), -HX10, HY10), 0)</f>
        <v>30000</v>
      </c>
      <c r="IA10" s="35">
        <f t="shared" ref="IA10:IA28" si="244">ROUND(IF(HV10 &gt; 0, 10000 / HV10 * HZ10, 0), 0)</f>
        <v>26350</v>
      </c>
      <c r="IB10" s="35">
        <f t="shared" ref="IB10:IB28" si="245">ROUND(MAX(HW10 + IA10, 0), 0)</f>
        <v>645304</v>
      </c>
      <c r="IC10" s="35">
        <f t="shared" ref="IC10:IC28" si="246">ROUND(HV10 / 10000 * IB10, 0)</f>
        <v>734679</v>
      </c>
      <c r="ID10" s="35">
        <f t="shared" ref="ID10:ID28" si="247">ROUND($F9*(1+$C10)^(ID$5/12), 0)</f>
        <v>10700</v>
      </c>
      <c r="IE10" s="35">
        <f t="shared" ref="IE10:IE28" si="248">ROUND(HR10, 0)</f>
        <v>701404</v>
      </c>
      <c r="IF10" s="35">
        <f t="shared" ref="IF10:IF28" si="249">ROUND(HS10, 0)</f>
        <v>690000</v>
      </c>
      <c r="IG10" s="35">
        <f t="shared" ref="IG10:IG28" si="250">ROUND(HT10, 0)</f>
        <v>0</v>
      </c>
      <c r="IH10" s="35">
        <f t="shared" ref="IH10:IH28" si="251">ROUND(ID10 / 10000 * IG10 + IE10, 0)</f>
        <v>701404</v>
      </c>
      <c r="II10" s="35">
        <f t="shared" ref="II10:II28" si="252">ROUND(IF(IH10 &gt; 0, IF($E$3="万円", $F$3, IH10 * $F$3), 0), 0)</f>
        <v>30000</v>
      </c>
      <c r="IJ10" s="35">
        <f t="shared" ref="IJ10:IJ28" si="253">ROUND(IF(AND(II10 &lt; 0, IH10 &lt;= ABS(II10)), -IH10, II10), 0)</f>
        <v>30000</v>
      </c>
      <c r="IK10" s="35">
        <f t="shared" ref="IK10:IK28" si="254">ROUND(IF(ID10 &gt; 0, IF($B10 = "たたかう", 10000 / ID10 * IJ10, 0), 0), 0)</f>
        <v>0</v>
      </c>
      <c r="IL10" s="35">
        <f t="shared" ref="IL10:IL28" si="255">ROUND(IF($B10="たたかう", 0, IE10 + IJ10), 0)</f>
        <v>731404</v>
      </c>
      <c r="IM10" s="35">
        <f t="shared" ref="IM10:IM28" si="256">ROUND(IF(IJ10 &lt; 0, IF10 + IJ10 * IF10 / IH10, IF10 + IJ10), 0)</f>
        <v>720000</v>
      </c>
      <c r="IN10" s="35">
        <f t="shared" ref="IN10:IN28" si="257">ROUND(IF($B10="たたかう", MAX(IG10 + IK10, 0), 0), 0)</f>
        <v>0</v>
      </c>
      <c r="IO10" s="35">
        <f t="shared" ref="IO10:IO28" si="258">ROUND(ID10 / 10000 * IN10 + IL10, 0)</f>
        <v>731404</v>
      </c>
      <c r="IP10" s="35">
        <f t="shared" ref="IP10:IP28" si="259">ROUND($L9 * (1 + $A$3)^(ID$5/12), 0)</f>
        <v>11449</v>
      </c>
      <c r="IQ10" s="35">
        <f t="shared" ref="IQ10:IQ28" si="260">ROUND(IB10, 0)</f>
        <v>645304</v>
      </c>
      <c r="IR10" s="35">
        <f t="shared" ref="IR10:IR28" si="261">ROUND(IP10 / 10000 * IQ10, 0)</f>
        <v>738809</v>
      </c>
      <c r="IS10" s="35">
        <f t="shared" ref="IS10:IS28" si="262">ROUND(IF(IR10 &gt; 0, IF($E$3="万円", $F$3, IR10 * $F$3), 0), 0)</f>
        <v>30000</v>
      </c>
      <c r="IT10" s="35">
        <f t="shared" ref="IT10:IT28" si="263">ROUND(IF(AND(IS10 &lt; 0, IR10 &lt;= ABS(IS10)), -IR10, IS10), 0)</f>
        <v>30000</v>
      </c>
      <c r="IU10" s="35">
        <f t="shared" ref="IU10:IU28" si="264">ROUND(IF(IP10 &gt; 0, 10000 / IP10 * IT10, 0), 0)</f>
        <v>26203</v>
      </c>
      <c r="IV10" s="35">
        <f t="shared" ref="IV10:IV28" si="265">ROUND(MAX(IQ10 + IU10, 0), 0)</f>
        <v>671507</v>
      </c>
      <c r="IW10" s="35">
        <f t="shared" ref="IW10:IW28" si="266">ROUND(IP10 / 10000 * IV10, 0)</f>
        <v>768808</v>
      </c>
    </row>
    <row r="11" spans="1:257" x14ac:dyDescent="0.5">
      <c r="A11" s="34">
        <f t="shared" ca="1" si="12"/>
        <v>3</v>
      </c>
      <c r="B11" s="34"/>
      <c r="C11" s="38"/>
      <c r="D11" s="34">
        <f t="shared" si="13"/>
        <v>360000</v>
      </c>
      <c r="E11" s="34">
        <f t="shared" si="14"/>
        <v>0</v>
      </c>
      <c r="F11" s="34">
        <f t="shared" si="15"/>
        <v>10700</v>
      </c>
      <c r="G11" s="34">
        <f t="shared" si="16"/>
        <v>0</v>
      </c>
      <c r="H11" s="34">
        <f t="shared" si="17"/>
        <v>0</v>
      </c>
      <c r="I11" s="34">
        <f t="shared" si="18"/>
        <v>1091404</v>
      </c>
      <c r="J11" s="34">
        <f t="shared" si="19"/>
        <v>1080000</v>
      </c>
      <c r="K11" s="34">
        <f t="shared" si="20"/>
        <v>1091404</v>
      </c>
      <c r="L11" s="34">
        <f t="shared" si="21"/>
        <v>12250</v>
      </c>
      <c r="M11" s="34">
        <f t="shared" si="22"/>
        <v>974688</v>
      </c>
      <c r="N11" s="34">
        <f t="shared" si="23"/>
        <v>1193993</v>
      </c>
      <c r="O11" s="34" t="str">
        <f t="shared" si="24"/>
        <v>-</v>
      </c>
      <c r="P11" s="34" t="b">
        <f t="shared" si="25"/>
        <v>0</v>
      </c>
      <c r="Q11" s="34" t="b">
        <f t="shared" si="26"/>
        <v>0</v>
      </c>
      <c r="R11" s="35">
        <f t="shared" si="27"/>
        <v>10700</v>
      </c>
      <c r="S11" s="35">
        <f t="shared" si="28"/>
        <v>731404</v>
      </c>
      <c r="T11" s="35">
        <f t="shared" si="29"/>
        <v>720000</v>
      </c>
      <c r="U11" s="35">
        <f t="shared" si="30"/>
        <v>0</v>
      </c>
      <c r="V11" s="35">
        <f t="shared" si="31"/>
        <v>731404</v>
      </c>
      <c r="W11" s="35">
        <f t="shared" si="32"/>
        <v>30000</v>
      </c>
      <c r="X11" s="35">
        <f t="shared" si="33"/>
        <v>30000</v>
      </c>
      <c r="Y11" s="35">
        <f t="shared" si="34"/>
        <v>0</v>
      </c>
      <c r="Z11" s="35">
        <f t="shared" si="35"/>
        <v>761404</v>
      </c>
      <c r="AA11" s="35">
        <f t="shared" si="36"/>
        <v>750000</v>
      </c>
      <c r="AB11" s="35">
        <f t="shared" si="37"/>
        <v>0</v>
      </c>
      <c r="AC11" s="35">
        <f t="shared" si="38"/>
        <v>761404</v>
      </c>
      <c r="AD11" s="35">
        <f t="shared" si="39"/>
        <v>11514</v>
      </c>
      <c r="AE11" s="35">
        <f t="shared" si="40"/>
        <v>671507</v>
      </c>
      <c r="AF11" s="35">
        <f t="shared" si="41"/>
        <v>773173</v>
      </c>
      <c r="AG11" s="35">
        <f t="shared" si="42"/>
        <v>30000</v>
      </c>
      <c r="AH11" s="35">
        <f t="shared" si="43"/>
        <v>30000</v>
      </c>
      <c r="AI11" s="35">
        <f t="shared" si="44"/>
        <v>26055</v>
      </c>
      <c r="AJ11" s="35">
        <f t="shared" si="45"/>
        <v>697562</v>
      </c>
      <c r="AK11" s="35">
        <f t="shared" si="46"/>
        <v>803173</v>
      </c>
      <c r="AL11" s="35">
        <f t="shared" si="47"/>
        <v>10700</v>
      </c>
      <c r="AM11" s="35">
        <f t="shared" si="48"/>
        <v>761404</v>
      </c>
      <c r="AN11" s="35">
        <f t="shared" si="49"/>
        <v>750000</v>
      </c>
      <c r="AO11" s="35">
        <f t="shared" si="50"/>
        <v>0</v>
      </c>
      <c r="AP11" s="35">
        <f t="shared" si="51"/>
        <v>761404</v>
      </c>
      <c r="AQ11" s="35">
        <f t="shared" si="52"/>
        <v>30000</v>
      </c>
      <c r="AR11" s="35">
        <f t="shared" si="53"/>
        <v>30000</v>
      </c>
      <c r="AS11" s="35">
        <f t="shared" si="54"/>
        <v>0</v>
      </c>
      <c r="AT11" s="35">
        <f t="shared" si="55"/>
        <v>791404</v>
      </c>
      <c r="AU11" s="35">
        <f t="shared" si="56"/>
        <v>780000</v>
      </c>
      <c r="AV11" s="35">
        <f t="shared" si="57"/>
        <v>0</v>
      </c>
      <c r="AW11" s="35">
        <f t="shared" si="58"/>
        <v>791404</v>
      </c>
      <c r="AX11" s="35">
        <f t="shared" si="59"/>
        <v>11579</v>
      </c>
      <c r="AY11" s="35">
        <f t="shared" si="60"/>
        <v>697562</v>
      </c>
      <c r="AZ11" s="35">
        <f t="shared" si="61"/>
        <v>807707</v>
      </c>
      <c r="BA11" s="35">
        <f t="shared" si="62"/>
        <v>30000</v>
      </c>
      <c r="BB11" s="35">
        <f t="shared" si="63"/>
        <v>30000</v>
      </c>
      <c r="BC11" s="35">
        <f t="shared" si="64"/>
        <v>25909</v>
      </c>
      <c r="BD11" s="35">
        <f t="shared" si="65"/>
        <v>723471</v>
      </c>
      <c r="BE11" s="35">
        <f t="shared" si="66"/>
        <v>837707</v>
      </c>
      <c r="BF11" s="35">
        <f t="shared" si="67"/>
        <v>10700</v>
      </c>
      <c r="BG11" s="35">
        <f t="shared" si="68"/>
        <v>791404</v>
      </c>
      <c r="BH11" s="35">
        <f t="shared" si="69"/>
        <v>780000</v>
      </c>
      <c r="BI11" s="35">
        <f t="shared" si="70"/>
        <v>0</v>
      </c>
      <c r="BJ11" s="35">
        <f t="shared" si="71"/>
        <v>791404</v>
      </c>
      <c r="BK11" s="35">
        <f t="shared" si="72"/>
        <v>30000</v>
      </c>
      <c r="BL11" s="35">
        <f t="shared" si="73"/>
        <v>30000</v>
      </c>
      <c r="BM11" s="35">
        <f t="shared" si="74"/>
        <v>0</v>
      </c>
      <c r="BN11" s="35">
        <f t="shared" si="75"/>
        <v>821404</v>
      </c>
      <c r="BO11" s="35">
        <f t="shared" si="76"/>
        <v>810000</v>
      </c>
      <c r="BP11" s="35">
        <f t="shared" si="77"/>
        <v>0</v>
      </c>
      <c r="BQ11" s="35">
        <f t="shared" si="78"/>
        <v>821404</v>
      </c>
      <c r="BR11" s="35">
        <f t="shared" si="79"/>
        <v>11644</v>
      </c>
      <c r="BS11" s="35">
        <f t="shared" si="80"/>
        <v>723471</v>
      </c>
      <c r="BT11" s="35">
        <f t="shared" si="81"/>
        <v>842410</v>
      </c>
      <c r="BU11" s="35">
        <f t="shared" si="82"/>
        <v>30000</v>
      </c>
      <c r="BV11" s="35">
        <f t="shared" si="83"/>
        <v>30000</v>
      </c>
      <c r="BW11" s="35">
        <f t="shared" si="84"/>
        <v>25764</v>
      </c>
      <c r="BX11" s="35">
        <f t="shared" si="85"/>
        <v>749235</v>
      </c>
      <c r="BY11" s="35">
        <f t="shared" si="86"/>
        <v>872409</v>
      </c>
      <c r="BZ11" s="35">
        <f t="shared" si="87"/>
        <v>10700</v>
      </c>
      <c r="CA11" s="35">
        <f t="shared" si="88"/>
        <v>821404</v>
      </c>
      <c r="CB11" s="35">
        <f t="shared" si="89"/>
        <v>810000</v>
      </c>
      <c r="CC11" s="35">
        <f t="shared" si="90"/>
        <v>0</v>
      </c>
      <c r="CD11" s="35">
        <f t="shared" si="91"/>
        <v>821404</v>
      </c>
      <c r="CE11" s="35">
        <f t="shared" si="92"/>
        <v>30000</v>
      </c>
      <c r="CF11" s="35">
        <f t="shared" si="93"/>
        <v>30000</v>
      </c>
      <c r="CG11" s="35">
        <f t="shared" si="94"/>
        <v>0</v>
      </c>
      <c r="CH11" s="35">
        <f t="shared" si="95"/>
        <v>851404</v>
      </c>
      <c r="CI11" s="35">
        <f t="shared" si="96"/>
        <v>840000</v>
      </c>
      <c r="CJ11" s="35">
        <f t="shared" si="97"/>
        <v>0</v>
      </c>
      <c r="CK11" s="35">
        <f t="shared" si="98"/>
        <v>851404</v>
      </c>
      <c r="CL11" s="35">
        <f t="shared" si="99"/>
        <v>11710</v>
      </c>
      <c r="CM11" s="35">
        <f t="shared" si="100"/>
        <v>749235</v>
      </c>
      <c r="CN11" s="35">
        <f t="shared" si="101"/>
        <v>877354</v>
      </c>
      <c r="CO11" s="35">
        <f t="shared" si="102"/>
        <v>30000</v>
      </c>
      <c r="CP11" s="35">
        <f t="shared" si="103"/>
        <v>30000</v>
      </c>
      <c r="CQ11" s="35">
        <f t="shared" si="104"/>
        <v>25619</v>
      </c>
      <c r="CR11" s="35">
        <f t="shared" si="105"/>
        <v>774854</v>
      </c>
      <c r="CS11" s="35">
        <f t="shared" si="106"/>
        <v>907354</v>
      </c>
      <c r="CT11" s="35">
        <f t="shared" si="107"/>
        <v>10700</v>
      </c>
      <c r="CU11" s="35">
        <f t="shared" si="108"/>
        <v>851404</v>
      </c>
      <c r="CV11" s="35">
        <f t="shared" si="109"/>
        <v>840000</v>
      </c>
      <c r="CW11" s="35">
        <f t="shared" si="110"/>
        <v>0</v>
      </c>
      <c r="CX11" s="35">
        <f t="shared" si="111"/>
        <v>851404</v>
      </c>
      <c r="CY11" s="35">
        <f t="shared" si="112"/>
        <v>30000</v>
      </c>
      <c r="CZ11" s="35">
        <f t="shared" si="113"/>
        <v>30000</v>
      </c>
      <c r="DA11" s="35">
        <f t="shared" si="114"/>
        <v>0</v>
      </c>
      <c r="DB11" s="35">
        <f t="shared" si="115"/>
        <v>881404</v>
      </c>
      <c r="DC11" s="35">
        <f t="shared" si="116"/>
        <v>870000</v>
      </c>
      <c r="DD11" s="35">
        <f t="shared" si="117"/>
        <v>0</v>
      </c>
      <c r="DE11" s="35">
        <f t="shared" si="118"/>
        <v>881404</v>
      </c>
      <c r="DF11" s="35">
        <f t="shared" si="119"/>
        <v>11776</v>
      </c>
      <c r="DG11" s="35">
        <f t="shared" si="120"/>
        <v>774854</v>
      </c>
      <c r="DH11" s="35">
        <f t="shared" si="121"/>
        <v>912468</v>
      </c>
      <c r="DI11" s="35">
        <f t="shared" si="122"/>
        <v>30000</v>
      </c>
      <c r="DJ11" s="35">
        <f t="shared" si="123"/>
        <v>30000</v>
      </c>
      <c r="DK11" s="35">
        <f t="shared" si="124"/>
        <v>25476</v>
      </c>
      <c r="DL11" s="35">
        <f t="shared" si="125"/>
        <v>800330</v>
      </c>
      <c r="DM11" s="35">
        <f t="shared" si="126"/>
        <v>942469</v>
      </c>
      <c r="DN11" s="35">
        <f t="shared" si="127"/>
        <v>10700</v>
      </c>
      <c r="DO11" s="35">
        <f t="shared" si="128"/>
        <v>881404</v>
      </c>
      <c r="DP11" s="35">
        <f t="shared" si="129"/>
        <v>870000</v>
      </c>
      <c r="DQ11" s="35">
        <f t="shared" si="130"/>
        <v>0</v>
      </c>
      <c r="DR11" s="35">
        <f t="shared" si="131"/>
        <v>881404</v>
      </c>
      <c r="DS11" s="35">
        <f t="shared" si="132"/>
        <v>30000</v>
      </c>
      <c r="DT11" s="35">
        <f t="shared" si="133"/>
        <v>30000</v>
      </c>
      <c r="DU11" s="35">
        <f t="shared" si="134"/>
        <v>0</v>
      </c>
      <c r="DV11" s="35">
        <f t="shared" si="135"/>
        <v>911404</v>
      </c>
      <c r="DW11" s="35">
        <f t="shared" si="136"/>
        <v>900000</v>
      </c>
      <c r="DX11" s="35">
        <f t="shared" si="137"/>
        <v>0</v>
      </c>
      <c r="DY11" s="35">
        <f t="shared" si="138"/>
        <v>911404</v>
      </c>
      <c r="DZ11" s="35">
        <f t="shared" si="139"/>
        <v>11843</v>
      </c>
      <c r="EA11" s="35">
        <f t="shared" si="140"/>
        <v>800330</v>
      </c>
      <c r="EB11" s="35">
        <f t="shared" si="141"/>
        <v>947831</v>
      </c>
      <c r="EC11" s="35">
        <f t="shared" si="142"/>
        <v>30000</v>
      </c>
      <c r="ED11" s="35">
        <f t="shared" si="143"/>
        <v>30000</v>
      </c>
      <c r="EE11" s="35">
        <f t="shared" si="144"/>
        <v>25331</v>
      </c>
      <c r="EF11" s="35">
        <f t="shared" si="145"/>
        <v>825661</v>
      </c>
      <c r="EG11" s="35">
        <f t="shared" si="146"/>
        <v>977830</v>
      </c>
      <c r="EH11" s="35">
        <f t="shared" si="147"/>
        <v>10700</v>
      </c>
      <c r="EI11" s="35">
        <f t="shared" si="148"/>
        <v>911404</v>
      </c>
      <c r="EJ11" s="35">
        <f t="shared" si="149"/>
        <v>900000</v>
      </c>
      <c r="EK11" s="35">
        <f t="shared" si="150"/>
        <v>0</v>
      </c>
      <c r="EL11" s="35">
        <f t="shared" si="151"/>
        <v>911404</v>
      </c>
      <c r="EM11" s="35">
        <f t="shared" si="152"/>
        <v>30000</v>
      </c>
      <c r="EN11" s="35">
        <f t="shared" si="153"/>
        <v>30000</v>
      </c>
      <c r="EO11" s="35">
        <f t="shared" si="154"/>
        <v>0</v>
      </c>
      <c r="EP11" s="35">
        <f t="shared" si="155"/>
        <v>941404</v>
      </c>
      <c r="EQ11" s="35">
        <f t="shared" si="156"/>
        <v>930000</v>
      </c>
      <c r="ER11" s="35">
        <f t="shared" si="157"/>
        <v>0</v>
      </c>
      <c r="ES11" s="35">
        <f t="shared" si="158"/>
        <v>941404</v>
      </c>
      <c r="ET11" s="35">
        <f t="shared" si="159"/>
        <v>11910</v>
      </c>
      <c r="EU11" s="35">
        <f t="shared" si="160"/>
        <v>825661</v>
      </c>
      <c r="EV11" s="35">
        <f t="shared" si="161"/>
        <v>983362</v>
      </c>
      <c r="EW11" s="35">
        <f t="shared" si="162"/>
        <v>30000</v>
      </c>
      <c r="EX11" s="35">
        <f t="shared" si="163"/>
        <v>30000</v>
      </c>
      <c r="EY11" s="35">
        <f t="shared" si="164"/>
        <v>25189</v>
      </c>
      <c r="EZ11" s="35">
        <f t="shared" si="165"/>
        <v>850850</v>
      </c>
      <c r="FA11" s="35">
        <f t="shared" si="166"/>
        <v>1013362</v>
      </c>
      <c r="FB11" s="35">
        <f t="shared" si="167"/>
        <v>10700</v>
      </c>
      <c r="FC11" s="35">
        <f t="shared" si="168"/>
        <v>941404</v>
      </c>
      <c r="FD11" s="35">
        <f t="shared" si="169"/>
        <v>930000</v>
      </c>
      <c r="FE11" s="35">
        <f t="shared" si="170"/>
        <v>0</v>
      </c>
      <c r="FF11" s="35">
        <f t="shared" si="171"/>
        <v>941404</v>
      </c>
      <c r="FG11" s="35">
        <f t="shared" si="172"/>
        <v>30000</v>
      </c>
      <c r="FH11" s="35">
        <f t="shared" si="173"/>
        <v>30000</v>
      </c>
      <c r="FI11" s="35">
        <f t="shared" si="174"/>
        <v>0</v>
      </c>
      <c r="FJ11" s="35">
        <f t="shared" si="175"/>
        <v>971404</v>
      </c>
      <c r="FK11" s="35">
        <f t="shared" si="176"/>
        <v>960000</v>
      </c>
      <c r="FL11" s="35">
        <f t="shared" si="177"/>
        <v>0</v>
      </c>
      <c r="FM11" s="35">
        <f t="shared" si="178"/>
        <v>971404</v>
      </c>
      <c r="FN11" s="35">
        <f t="shared" si="179"/>
        <v>11977</v>
      </c>
      <c r="FO11" s="35">
        <f t="shared" si="180"/>
        <v>850850</v>
      </c>
      <c r="FP11" s="35">
        <f t="shared" si="181"/>
        <v>1019063</v>
      </c>
      <c r="FQ11" s="35">
        <f t="shared" si="182"/>
        <v>30000</v>
      </c>
      <c r="FR11" s="35">
        <f t="shared" si="183"/>
        <v>30000</v>
      </c>
      <c r="FS11" s="35">
        <f t="shared" si="184"/>
        <v>25048</v>
      </c>
      <c r="FT11" s="35">
        <f t="shared" si="185"/>
        <v>875898</v>
      </c>
      <c r="FU11" s="35">
        <f t="shared" si="186"/>
        <v>1049063</v>
      </c>
      <c r="FV11" s="35">
        <f t="shared" si="187"/>
        <v>10700</v>
      </c>
      <c r="FW11" s="35">
        <f t="shared" si="188"/>
        <v>971404</v>
      </c>
      <c r="FX11" s="35">
        <f t="shared" si="189"/>
        <v>960000</v>
      </c>
      <c r="FY11" s="35">
        <f t="shared" si="190"/>
        <v>0</v>
      </c>
      <c r="FZ11" s="35">
        <f t="shared" si="191"/>
        <v>971404</v>
      </c>
      <c r="GA11" s="35">
        <f t="shared" si="192"/>
        <v>30000</v>
      </c>
      <c r="GB11" s="35">
        <f t="shared" si="193"/>
        <v>30000</v>
      </c>
      <c r="GC11" s="35">
        <f t="shared" si="194"/>
        <v>0</v>
      </c>
      <c r="GD11" s="35">
        <f t="shared" si="195"/>
        <v>1001404</v>
      </c>
      <c r="GE11" s="35">
        <f t="shared" si="196"/>
        <v>990000</v>
      </c>
      <c r="GF11" s="35">
        <f t="shared" si="197"/>
        <v>0</v>
      </c>
      <c r="GG11" s="35">
        <f t="shared" si="198"/>
        <v>1001404</v>
      </c>
      <c r="GH11" s="35">
        <f t="shared" si="199"/>
        <v>12045</v>
      </c>
      <c r="GI11" s="35">
        <f t="shared" si="200"/>
        <v>875898</v>
      </c>
      <c r="GJ11" s="35">
        <f t="shared" si="201"/>
        <v>1055019</v>
      </c>
      <c r="GK11" s="35">
        <f t="shared" si="202"/>
        <v>30000</v>
      </c>
      <c r="GL11" s="35">
        <f t="shared" si="203"/>
        <v>30000</v>
      </c>
      <c r="GM11" s="35">
        <f t="shared" si="204"/>
        <v>24907</v>
      </c>
      <c r="GN11" s="35">
        <f t="shared" si="205"/>
        <v>900805</v>
      </c>
      <c r="GO11" s="35">
        <f t="shared" si="206"/>
        <v>1085020</v>
      </c>
      <c r="GP11" s="35">
        <f t="shared" si="207"/>
        <v>10700</v>
      </c>
      <c r="GQ11" s="35">
        <f t="shared" si="208"/>
        <v>1001404</v>
      </c>
      <c r="GR11" s="35">
        <f t="shared" si="209"/>
        <v>990000</v>
      </c>
      <c r="GS11" s="35">
        <f t="shared" si="210"/>
        <v>0</v>
      </c>
      <c r="GT11" s="35">
        <f t="shared" si="211"/>
        <v>1001404</v>
      </c>
      <c r="GU11" s="35">
        <f t="shared" si="212"/>
        <v>30000</v>
      </c>
      <c r="GV11" s="35">
        <f t="shared" si="213"/>
        <v>30000</v>
      </c>
      <c r="GW11" s="35">
        <f t="shared" si="214"/>
        <v>0</v>
      </c>
      <c r="GX11" s="35">
        <f t="shared" si="215"/>
        <v>1031404</v>
      </c>
      <c r="GY11" s="35">
        <f t="shared" si="216"/>
        <v>1020000</v>
      </c>
      <c r="GZ11" s="35">
        <f t="shared" si="217"/>
        <v>0</v>
      </c>
      <c r="HA11" s="35">
        <f t="shared" si="218"/>
        <v>1031404</v>
      </c>
      <c r="HB11" s="35">
        <f t="shared" si="219"/>
        <v>12113</v>
      </c>
      <c r="HC11" s="35">
        <f t="shared" si="220"/>
        <v>900805</v>
      </c>
      <c r="HD11" s="35">
        <f t="shared" si="221"/>
        <v>1091145</v>
      </c>
      <c r="HE11" s="35">
        <f t="shared" si="222"/>
        <v>30000</v>
      </c>
      <c r="HF11" s="35">
        <f t="shared" si="223"/>
        <v>30000</v>
      </c>
      <c r="HG11" s="35">
        <f t="shared" si="224"/>
        <v>24767</v>
      </c>
      <c r="HH11" s="35">
        <f t="shared" si="225"/>
        <v>925572</v>
      </c>
      <c r="HI11" s="35">
        <f t="shared" si="226"/>
        <v>1121145</v>
      </c>
      <c r="HJ11" s="35">
        <f t="shared" si="227"/>
        <v>10700</v>
      </c>
      <c r="HK11" s="35">
        <f t="shared" si="228"/>
        <v>1031404</v>
      </c>
      <c r="HL11" s="35">
        <f t="shared" si="229"/>
        <v>1020000</v>
      </c>
      <c r="HM11" s="35">
        <f t="shared" si="230"/>
        <v>0</v>
      </c>
      <c r="HN11" s="35">
        <f t="shared" si="231"/>
        <v>1031404</v>
      </c>
      <c r="HO11" s="35">
        <f t="shared" si="232"/>
        <v>30000</v>
      </c>
      <c r="HP11" s="35">
        <f t="shared" si="233"/>
        <v>30000</v>
      </c>
      <c r="HQ11" s="35">
        <f t="shared" si="234"/>
        <v>0</v>
      </c>
      <c r="HR11" s="35">
        <f t="shared" si="235"/>
        <v>1061404</v>
      </c>
      <c r="HS11" s="35">
        <f t="shared" si="236"/>
        <v>1050000</v>
      </c>
      <c r="HT11" s="35">
        <f t="shared" si="237"/>
        <v>0</v>
      </c>
      <c r="HU11" s="35">
        <f t="shared" si="238"/>
        <v>1061404</v>
      </c>
      <c r="HV11" s="35">
        <f t="shared" si="239"/>
        <v>12182</v>
      </c>
      <c r="HW11" s="35">
        <f t="shared" si="240"/>
        <v>925572</v>
      </c>
      <c r="HX11" s="35">
        <f t="shared" si="241"/>
        <v>1127532</v>
      </c>
      <c r="HY11" s="35">
        <f t="shared" si="242"/>
        <v>30000</v>
      </c>
      <c r="HZ11" s="35">
        <f t="shared" si="243"/>
        <v>30000</v>
      </c>
      <c r="IA11" s="35">
        <f t="shared" si="244"/>
        <v>24626</v>
      </c>
      <c r="IB11" s="35">
        <f t="shared" si="245"/>
        <v>950198</v>
      </c>
      <c r="IC11" s="35">
        <f t="shared" si="246"/>
        <v>1157531</v>
      </c>
      <c r="ID11" s="35">
        <f t="shared" si="247"/>
        <v>10700</v>
      </c>
      <c r="IE11" s="35">
        <f t="shared" si="248"/>
        <v>1061404</v>
      </c>
      <c r="IF11" s="35">
        <f t="shared" si="249"/>
        <v>1050000</v>
      </c>
      <c r="IG11" s="35">
        <f t="shared" si="250"/>
        <v>0</v>
      </c>
      <c r="IH11" s="35">
        <f t="shared" si="251"/>
        <v>1061404</v>
      </c>
      <c r="II11" s="35">
        <f t="shared" si="252"/>
        <v>30000</v>
      </c>
      <c r="IJ11" s="35">
        <f t="shared" si="253"/>
        <v>30000</v>
      </c>
      <c r="IK11" s="35">
        <f t="shared" si="254"/>
        <v>0</v>
      </c>
      <c r="IL11" s="35">
        <f t="shared" si="255"/>
        <v>1091404</v>
      </c>
      <c r="IM11" s="35">
        <f t="shared" si="256"/>
        <v>1080000</v>
      </c>
      <c r="IN11" s="35">
        <f t="shared" si="257"/>
        <v>0</v>
      </c>
      <c r="IO11" s="35">
        <f t="shared" si="258"/>
        <v>1091404</v>
      </c>
      <c r="IP11" s="35">
        <f t="shared" si="259"/>
        <v>12250</v>
      </c>
      <c r="IQ11" s="35">
        <f t="shared" si="260"/>
        <v>950198</v>
      </c>
      <c r="IR11" s="35">
        <f t="shared" si="261"/>
        <v>1163993</v>
      </c>
      <c r="IS11" s="35">
        <f t="shared" si="262"/>
        <v>30000</v>
      </c>
      <c r="IT11" s="35">
        <f t="shared" si="263"/>
        <v>30000</v>
      </c>
      <c r="IU11" s="35">
        <f t="shared" si="264"/>
        <v>24490</v>
      </c>
      <c r="IV11" s="35">
        <f t="shared" si="265"/>
        <v>974688</v>
      </c>
      <c r="IW11" s="35">
        <f t="shared" si="266"/>
        <v>1193993</v>
      </c>
    </row>
    <row r="12" spans="1:257" x14ac:dyDescent="0.5">
      <c r="A12" s="34">
        <f t="shared" ca="1" si="12"/>
        <v>4</v>
      </c>
      <c r="B12" s="34"/>
      <c r="C12" s="38"/>
      <c r="D12" s="34">
        <f t="shared" si="13"/>
        <v>360000</v>
      </c>
      <c r="E12" s="34">
        <f t="shared" si="14"/>
        <v>0</v>
      </c>
      <c r="F12" s="34">
        <f t="shared" si="15"/>
        <v>10700</v>
      </c>
      <c r="G12" s="34">
        <f t="shared" si="16"/>
        <v>0</v>
      </c>
      <c r="H12" s="34">
        <f t="shared" si="17"/>
        <v>0</v>
      </c>
      <c r="I12" s="34">
        <f t="shared" si="18"/>
        <v>1451404</v>
      </c>
      <c r="J12" s="34">
        <f t="shared" si="19"/>
        <v>1440000</v>
      </c>
      <c r="K12" s="34">
        <f t="shared" si="20"/>
        <v>1451404</v>
      </c>
      <c r="L12" s="34">
        <f t="shared" si="21"/>
        <v>13108</v>
      </c>
      <c r="M12" s="34">
        <f t="shared" si="22"/>
        <v>1258044</v>
      </c>
      <c r="N12" s="34">
        <f t="shared" si="23"/>
        <v>1649044</v>
      </c>
      <c r="O12" s="34" t="str">
        <f t="shared" si="24"/>
        <v>-</v>
      </c>
      <c r="P12" s="34" t="b">
        <f t="shared" si="25"/>
        <v>0</v>
      </c>
      <c r="Q12" s="34" t="b">
        <f t="shared" si="26"/>
        <v>0</v>
      </c>
      <c r="R12" s="35">
        <f t="shared" si="27"/>
        <v>10700</v>
      </c>
      <c r="S12" s="35">
        <f t="shared" si="28"/>
        <v>1091404</v>
      </c>
      <c r="T12" s="35">
        <f t="shared" si="29"/>
        <v>1080000</v>
      </c>
      <c r="U12" s="35">
        <f t="shared" si="30"/>
        <v>0</v>
      </c>
      <c r="V12" s="35">
        <f t="shared" si="31"/>
        <v>1091404</v>
      </c>
      <c r="W12" s="35">
        <f t="shared" si="32"/>
        <v>30000</v>
      </c>
      <c r="X12" s="35">
        <f t="shared" si="33"/>
        <v>30000</v>
      </c>
      <c r="Y12" s="35">
        <f t="shared" si="34"/>
        <v>0</v>
      </c>
      <c r="Z12" s="35">
        <f t="shared" si="35"/>
        <v>1121404</v>
      </c>
      <c r="AA12" s="35">
        <f t="shared" si="36"/>
        <v>1110000</v>
      </c>
      <c r="AB12" s="35">
        <f t="shared" si="37"/>
        <v>0</v>
      </c>
      <c r="AC12" s="35">
        <f t="shared" si="38"/>
        <v>1121404</v>
      </c>
      <c r="AD12" s="35">
        <f t="shared" si="39"/>
        <v>12319</v>
      </c>
      <c r="AE12" s="35">
        <f t="shared" si="40"/>
        <v>974688</v>
      </c>
      <c r="AF12" s="35">
        <f t="shared" si="41"/>
        <v>1200718</v>
      </c>
      <c r="AG12" s="35">
        <f t="shared" si="42"/>
        <v>30000</v>
      </c>
      <c r="AH12" s="35">
        <f t="shared" si="43"/>
        <v>30000</v>
      </c>
      <c r="AI12" s="35">
        <f t="shared" si="44"/>
        <v>24353</v>
      </c>
      <c r="AJ12" s="35">
        <f t="shared" si="45"/>
        <v>999041</v>
      </c>
      <c r="AK12" s="35">
        <f t="shared" si="46"/>
        <v>1230719</v>
      </c>
      <c r="AL12" s="35">
        <f t="shared" si="47"/>
        <v>10700</v>
      </c>
      <c r="AM12" s="35">
        <f t="shared" si="48"/>
        <v>1121404</v>
      </c>
      <c r="AN12" s="35">
        <f t="shared" si="49"/>
        <v>1110000</v>
      </c>
      <c r="AO12" s="35">
        <f t="shared" si="50"/>
        <v>0</v>
      </c>
      <c r="AP12" s="35">
        <f t="shared" si="51"/>
        <v>1121404</v>
      </c>
      <c r="AQ12" s="35">
        <f t="shared" si="52"/>
        <v>30000</v>
      </c>
      <c r="AR12" s="35">
        <f t="shared" si="53"/>
        <v>30000</v>
      </c>
      <c r="AS12" s="35">
        <f t="shared" si="54"/>
        <v>0</v>
      </c>
      <c r="AT12" s="35">
        <f t="shared" si="55"/>
        <v>1151404</v>
      </c>
      <c r="AU12" s="35">
        <f t="shared" si="56"/>
        <v>1140000</v>
      </c>
      <c r="AV12" s="35">
        <f t="shared" si="57"/>
        <v>0</v>
      </c>
      <c r="AW12" s="35">
        <f t="shared" si="58"/>
        <v>1151404</v>
      </c>
      <c r="AX12" s="35">
        <f t="shared" si="59"/>
        <v>12389</v>
      </c>
      <c r="AY12" s="35">
        <f t="shared" si="60"/>
        <v>999041</v>
      </c>
      <c r="AZ12" s="35">
        <f t="shared" si="61"/>
        <v>1237712</v>
      </c>
      <c r="BA12" s="35">
        <f t="shared" si="62"/>
        <v>30000</v>
      </c>
      <c r="BB12" s="35">
        <f t="shared" si="63"/>
        <v>30000</v>
      </c>
      <c r="BC12" s="35">
        <f t="shared" si="64"/>
        <v>24215</v>
      </c>
      <c r="BD12" s="35">
        <f t="shared" si="65"/>
        <v>1023256</v>
      </c>
      <c r="BE12" s="35">
        <f t="shared" si="66"/>
        <v>1267712</v>
      </c>
      <c r="BF12" s="35">
        <f t="shared" si="67"/>
        <v>10700</v>
      </c>
      <c r="BG12" s="35">
        <f t="shared" si="68"/>
        <v>1151404</v>
      </c>
      <c r="BH12" s="35">
        <f t="shared" si="69"/>
        <v>1140000</v>
      </c>
      <c r="BI12" s="35">
        <f t="shared" si="70"/>
        <v>0</v>
      </c>
      <c r="BJ12" s="35">
        <f t="shared" si="71"/>
        <v>1151404</v>
      </c>
      <c r="BK12" s="35">
        <f t="shared" si="72"/>
        <v>30000</v>
      </c>
      <c r="BL12" s="35">
        <f t="shared" si="73"/>
        <v>30000</v>
      </c>
      <c r="BM12" s="35">
        <f t="shared" si="74"/>
        <v>0</v>
      </c>
      <c r="BN12" s="35">
        <f t="shared" si="75"/>
        <v>1181404</v>
      </c>
      <c r="BO12" s="35">
        <f t="shared" si="76"/>
        <v>1170000</v>
      </c>
      <c r="BP12" s="35">
        <f t="shared" si="77"/>
        <v>0</v>
      </c>
      <c r="BQ12" s="35">
        <f t="shared" si="78"/>
        <v>1181404</v>
      </c>
      <c r="BR12" s="35">
        <f t="shared" si="79"/>
        <v>12459</v>
      </c>
      <c r="BS12" s="35">
        <f t="shared" si="80"/>
        <v>1023256</v>
      </c>
      <c r="BT12" s="35">
        <f t="shared" si="81"/>
        <v>1274875</v>
      </c>
      <c r="BU12" s="35">
        <f t="shared" si="82"/>
        <v>30000</v>
      </c>
      <c r="BV12" s="35">
        <f t="shared" si="83"/>
        <v>30000</v>
      </c>
      <c r="BW12" s="35">
        <f t="shared" si="84"/>
        <v>24079</v>
      </c>
      <c r="BX12" s="35">
        <f t="shared" si="85"/>
        <v>1047335</v>
      </c>
      <c r="BY12" s="35">
        <f t="shared" si="86"/>
        <v>1304875</v>
      </c>
      <c r="BZ12" s="35">
        <f t="shared" si="87"/>
        <v>10700</v>
      </c>
      <c r="CA12" s="35">
        <f t="shared" si="88"/>
        <v>1181404</v>
      </c>
      <c r="CB12" s="35">
        <f t="shared" si="89"/>
        <v>1170000</v>
      </c>
      <c r="CC12" s="35">
        <f t="shared" si="90"/>
        <v>0</v>
      </c>
      <c r="CD12" s="35">
        <f t="shared" si="91"/>
        <v>1181404</v>
      </c>
      <c r="CE12" s="35">
        <f t="shared" si="92"/>
        <v>30000</v>
      </c>
      <c r="CF12" s="35">
        <f t="shared" si="93"/>
        <v>30000</v>
      </c>
      <c r="CG12" s="35">
        <f t="shared" si="94"/>
        <v>0</v>
      </c>
      <c r="CH12" s="35">
        <f t="shared" si="95"/>
        <v>1211404</v>
      </c>
      <c r="CI12" s="35">
        <f t="shared" si="96"/>
        <v>1200000</v>
      </c>
      <c r="CJ12" s="35">
        <f t="shared" si="97"/>
        <v>0</v>
      </c>
      <c r="CK12" s="35">
        <f t="shared" si="98"/>
        <v>1211404</v>
      </c>
      <c r="CL12" s="35">
        <f t="shared" si="99"/>
        <v>12529</v>
      </c>
      <c r="CM12" s="35">
        <f t="shared" si="100"/>
        <v>1047335</v>
      </c>
      <c r="CN12" s="35">
        <f t="shared" si="101"/>
        <v>1312206</v>
      </c>
      <c r="CO12" s="35">
        <f t="shared" si="102"/>
        <v>30000</v>
      </c>
      <c r="CP12" s="35">
        <f t="shared" si="103"/>
        <v>30000</v>
      </c>
      <c r="CQ12" s="35">
        <f t="shared" si="104"/>
        <v>23944</v>
      </c>
      <c r="CR12" s="35">
        <f t="shared" si="105"/>
        <v>1071279</v>
      </c>
      <c r="CS12" s="35">
        <f t="shared" si="106"/>
        <v>1342205</v>
      </c>
      <c r="CT12" s="35">
        <f t="shared" si="107"/>
        <v>10700</v>
      </c>
      <c r="CU12" s="35">
        <f t="shared" si="108"/>
        <v>1211404</v>
      </c>
      <c r="CV12" s="35">
        <f t="shared" si="109"/>
        <v>1200000</v>
      </c>
      <c r="CW12" s="35">
        <f t="shared" si="110"/>
        <v>0</v>
      </c>
      <c r="CX12" s="35">
        <f t="shared" si="111"/>
        <v>1211404</v>
      </c>
      <c r="CY12" s="35">
        <f t="shared" si="112"/>
        <v>30000</v>
      </c>
      <c r="CZ12" s="35">
        <f t="shared" si="113"/>
        <v>30000</v>
      </c>
      <c r="DA12" s="35">
        <f t="shared" si="114"/>
        <v>0</v>
      </c>
      <c r="DB12" s="35">
        <f t="shared" si="115"/>
        <v>1241404</v>
      </c>
      <c r="DC12" s="35">
        <f t="shared" si="116"/>
        <v>1230000</v>
      </c>
      <c r="DD12" s="35">
        <f t="shared" si="117"/>
        <v>0</v>
      </c>
      <c r="DE12" s="35">
        <f t="shared" si="118"/>
        <v>1241404</v>
      </c>
      <c r="DF12" s="35">
        <f t="shared" si="119"/>
        <v>12600</v>
      </c>
      <c r="DG12" s="35">
        <f t="shared" si="120"/>
        <v>1071279</v>
      </c>
      <c r="DH12" s="35">
        <f t="shared" si="121"/>
        <v>1349812</v>
      </c>
      <c r="DI12" s="35">
        <f t="shared" si="122"/>
        <v>30000</v>
      </c>
      <c r="DJ12" s="35">
        <f t="shared" si="123"/>
        <v>30000</v>
      </c>
      <c r="DK12" s="35">
        <f t="shared" si="124"/>
        <v>23810</v>
      </c>
      <c r="DL12" s="35">
        <f t="shared" si="125"/>
        <v>1095089</v>
      </c>
      <c r="DM12" s="35">
        <f t="shared" si="126"/>
        <v>1379812</v>
      </c>
      <c r="DN12" s="35">
        <f t="shared" si="127"/>
        <v>10700</v>
      </c>
      <c r="DO12" s="35">
        <f t="shared" si="128"/>
        <v>1241404</v>
      </c>
      <c r="DP12" s="35">
        <f t="shared" si="129"/>
        <v>1230000</v>
      </c>
      <c r="DQ12" s="35">
        <f t="shared" si="130"/>
        <v>0</v>
      </c>
      <c r="DR12" s="35">
        <f t="shared" si="131"/>
        <v>1241404</v>
      </c>
      <c r="DS12" s="35">
        <f t="shared" si="132"/>
        <v>30000</v>
      </c>
      <c r="DT12" s="35">
        <f t="shared" si="133"/>
        <v>30000</v>
      </c>
      <c r="DU12" s="35">
        <f t="shared" si="134"/>
        <v>0</v>
      </c>
      <c r="DV12" s="35">
        <f t="shared" si="135"/>
        <v>1271404</v>
      </c>
      <c r="DW12" s="35">
        <f t="shared" si="136"/>
        <v>1260000</v>
      </c>
      <c r="DX12" s="35">
        <f t="shared" si="137"/>
        <v>0</v>
      </c>
      <c r="DY12" s="35">
        <f t="shared" si="138"/>
        <v>1271404</v>
      </c>
      <c r="DZ12" s="35">
        <f t="shared" si="139"/>
        <v>12671</v>
      </c>
      <c r="EA12" s="35">
        <f t="shared" si="140"/>
        <v>1095089</v>
      </c>
      <c r="EB12" s="35">
        <f t="shared" si="141"/>
        <v>1387587</v>
      </c>
      <c r="EC12" s="35">
        <f t="shared" si="142"/>
        <v>30000</v>
      </c>
      <c r="ED12" s="35">
        <f t="shared" si="143"/>
        <v>30000</v>
      </c>
      <c r="EE12" s="35">
        <f t="shared" si="144"/>
        <v>23676</v>
      </c>
      <c r="EF12" s="35">
        <f t="shared" si="145"/>
        <v>1118765</v>
      </c>
      <c r="EG12" s="35">
        <f t="shared" si="146"/>
        <v>1417587</v>
      </c>
      <c r="EH12" s="35">
        <f t="shared" si="147"/>
        <v>10700</v>
      </c>
      <c r="EI12" s="35">
        <f t="shared" si="148"/>
        <v>1271404</v>
      </c>
      <c r="EJ12" s="35">
        <f t="shared" si="149"/>
        <v>1260000</v>
      </c>
      <c r="EK12" s="35">
        <f t="shared" si="150"/>
        <v>0</v>
      </c>
      <c r="EL12" s="35">
        <f t="shared" si="151"/>
        <v>1271404</v>
      </c>
      <c r="EM12" s="35">
        <f t="shared" si="152"/>
        <v>30000</v>
      </c>
      <c r="EN12" s="35">
        <f t="shared" si="153"/>
        <v>30000</v>
      </c>
      <c r="EO12" s="35">
        <f t="shared" si="154"/>
        <v>0</v>
      </c>
      <c r="EP12" s="35">
        <f t="shared" si="155"/>
        <v>1301404</v>
      </c>
      <c r="EQ12" s="35">
        <f t="shared" si="156"/>
        <v>1290000</v>
      </c>
      <c r="ER12" s="35">
        <f t="shared" si="157"/>
        <v>0</v>
      </c>
      <c r="ES12" s="35">
        <f t="shared" si="158"/>
        <v>1301404</v>
      </c>
      <c r="ET12" s="35">
        <f t="shared" si="159"/>
        <v>12743</v>
      </c>
      <c r="EU12" s="35">
        <f t="shared" si="160"/>
        <v>1118765</v>
      </c>
      <c r="EV12" s="35">
        <f t="shared" si="161"/>
        <v>1425642</v>
      </c>
      <c r="EW12" s="35">
        <f t="shared" si="162"/>
        <v>30000</v>
      </c>
      <c r="EX12" s="35">
        <f t="shared" si="163"/>
        <v>30000</v>
      </c>
      <c r="EY12" s="35">
        <f t="shared" si="164"/>
        <v>23542</v>
      </c>
      <c r="EZ12" s="35">
        <f t="shared" si="165"/>
        <v>1142307</v>
      </c>
      <c r="FA12" s="35">
        <f t="shared" si="166"/>
        <v>1455642</v>
      </c>
      <c r="FB12" s="35">
        <f t="shared" si="167"/>
        <v>10700</v>
      </c>
      <c r="FC12" s="35">
        <f t="shared" si="168"/>
        <v>1301404</v>
      </c>
      <c r="FD12" s="35">
        <f t="shared" si="169"/>
        <v>1290000</v>
      </c>
      <c r="FE12" s="35">
        <f t="shared" si="170"/>
        <v>0</v>
      </c>
      <c r="FF12" s="35">
        <f t="shared" si="171"/>
        <v>1301404</v>
      </c>
      <c r="FG12" s="35">
        <f t="shared" si="172"/>
        <v>30000</v>
      </c>
      <c r="FH12" s="35">
        <f t="shared" si="173"/>
        <v>30000</v>
      </c>
      <c r="FI12" s="35">
        <f t="shared" si="174"/>
        <v>0</v>
      </c>
      <c r="FJ12" s="35">
        <f t="shared" si="175"/>
        <v>1331404</v>
      </c>
      <c r="FK12" s="35">
        <f t="shared" si="176"/>
        <v>1320000</v>
      </c>
      <c r="FL12" s="35">
        <f t="shared" si="177"/>
        <v>0</v>
      </c>
      <c r="FM12" s="35">
        <f t="shared" si="178"/>
        <v>1331404</v>
      </c>
      <c r="FN12" s="35">
        <f t="shared" si="179"/>
        <v>12815</v>
      </c>
      <c r="FO12" s="35">
        <f t="shared" si="180"/>
        <v>1142307</v>
      </c>
      <c r="FP12" s="35">
        <f t="shared" si="181"/>
        <v>1463866</v>
      </c>
      <c r="FQ12" s="35">
        <f t="shared" si="182"/>
        <v>30000</v>
      </c>
      <c r="FR12" s="35">
        <f t="shared" si="183"/>
        <v>30000</v>
      </c>
      <c r="FS12" s="35">
        <f t="shared" si="184"/>
        <v>23410</v>
      </c>
      <c r="FT12" s="35">
        <f t="shared" si="185"/>
        <v>1165717</v>
      </c>
      <c r="FU12" s="35">
        <f t="shared" si="186"/>
        <v>1493866</v>
      </c>
      <c r="FV12" s="35">
        <f t="shared" si="187"/>
        <v>10700</v>
      </c>
      <c r="FW12" s="35">
        <f t="shared" si="188"/>
        <v>1331404</v>
      </c>
      <c r="FX12" s="35">
        <f t="shared" si="189"/>
        <v>1320000</v>
      </c>
      <c r="FY12" s="35">
        <f t="shared" si="190"/>
        <v>0</v>
      </c>
      <c r="FZ12" s="35">
        <f t="shared" si="191"/>
        <v>1331404</v>
      </c>
      <c r="GA12" s="35">
        <f t="shared" si="192"/>
        <v>30000</v>
      </c>
      <c r="GB12" s="35">
        <f t="shared" si="193"/>
        <v>30000</v>
      </c>
      <c r="GC12" s="35">
        <f t="shared" si="194"/>
        <v>0</v>
      </c>
      <c r="GD12" s="35">
        <f t="shared" si="195"/>
        <v>1361404</v>
      </c>
      <c r="GE12" s="35">
        <f t="shared" si="196"/>
        <v>1350000</v>
      </c>
      <c r="GF12" s="35">
        <f t="shared" si="197"/>
        <v>0</v>
      </c>
      <c r="GG12" s="35">
        <f t="shared" si="198"/>
        <v>1361404</v>
      </c>
      <c r="GH12" s="35">
        <f t="shared" si="199"/>
        <v>12888</v>
      </c>
      <c r="GI12" s="35">
        <f t="shared" si="200"/>
        <v>1165717</v>
      </c>
      <c r="GJ12" s="35">
        <f t="shared" si="201"/>
        <v>1502376</v>
      </c>
      <c r="GK12" s="35">
        <f t="shared" si="202"/>
        <v>30000</v>
      </c>
      <c r="GL12" s="35">
        <f t="shared" si="203"/>
        <v>30000</v>
      </c>
      <c r="GM12" s="35">
        <f t="shared" si="204"/>
        <v>23277</v>
      </c>
      <c r="GN12" s="35">
        <f t="shared" si="205"/>
        <v>1188994</v>
      </c>
      <c r="GO12" s="35">
        <f t="shared" si="206"/>
        <v>1532375</v>
      </c>
      <c r="GP12" s="35">
        <f t="shared" si="207"/>
        <v>10700</v>
      </c>
      <c r="GQ12" s="35">
        <f t="shared" si="208"/>
        <v>1361404</v>
      </c>
      <c r="GR12" s="35">
        <f t="shared" si="209"/>
        <v>1350000</v>
      </c>
      <c r="GS12" s="35">
        <f t="shared" si="210"/>
        <v>0</v>
      </c>
      <c r="GT12" s="35">
        <f t="shared" si="211"/>
        <v>1361404</v>
      </c>
      <c r="GU12" s="35">
        <f t="shared" si="212"/>
        <v>30000</v>
      </c>
      <c r="GV12" s="35">
        <f t="shared" si="213"/>
        <v>30000</v>
      </c>
      <c r="GW12" s="35">
        <f t="shared" si="214"/>
        <v>0</v>
      </c>
      <c r="GX12" s="35">
        <f t="shared" si="215"/>
        <v>1391404</v>
      </c>
      <c r="GY12" s="35">
        <f t="shared" si="216"/>
        <v>1380000</v>
      </c>
      <c r="GZ12" s="35">
        <f t="shared" si="217"/>
        <v>0</v>
      </c>
      <c r="HA12" s="35">
        <f t="shared" si="218"/>
        <v>1391404</v>
      </c>
      <c r="HB12" s="35">
        <f t="shared" si="219"/>
        <v>12961</v>
      </c>
      <c r="HC12" s="35">
        <f t="shared" si="220"/>
        <v>1188994</v>
      </c>
      <c r="HD12" s="35">
        <f t="shared" si="221"/>
        <v>1541055</v>
      </c>
      <c r="HE12" s="35">
        <f t="shared" si="222"/>
        <v>30000</v>
      </c>
      <c r="HF12" s="35">
        <f t="shared" si="223"/>
        <v>30000</v>
      </c>
      <c r="HG12" s="35">
        <f t="shared" si="224"/>
        <v>23146</v>
      </c>
      <c r="HH12" s="35">
        <f t="shared" si="225"/>
        <v>1212140</v>
      </c>
      <c r="HI12" s="35">
        <f t="shared" si="226"/>
        <v>1571055</v>
      </c>
      <c r="HJ12" s="35">
        <f t="shared" si="227"/>
        <v>10700</v>
      </c>
      <c r="HK12" s="35">
        <f t="shared" si="228"/>
        <v>1391404</v>
      </c>
      <c r="HL12" s="35">
        <f t="shared" si="229"/>
        <v>1380000</v>
      </c>
      <c r="HM12" s="35">
        <f t="shared" si="230"/>
        <v>0</v>
      </c>
      <c r="HN12" s="35">
        <f t="shared" si="231"/>
        <v>1391404</v>
      </c>
      <c r="HO12" s="35">
        <f t="shared" si="232"/>
        <v>30000</v>
      </c>
      <c r="HP12" s="35">
        <f t="shared" si="233"/>
        <v>30000</v>
      </c>
      <c r="HQ12" s="35">
        <f t="shared" si="234"/>
        <v>0</v>
      </c>
      <c r="HR12" s="35">
        <f t="shared" si="235"/>
        <v>1421404</v>
      </c>
      <c r="HS12" s="35">
        <f t="shared" si="236"/>
        <v>1410000</v>
      </c>
      <c r="HT12" s="35">
        <f t="shared" si="237"/>
        <v>0</v>
      </c>
      <c r="HU12" s="35">
        <f t="shared" si="238"/>
        <v>1421404</v>
      </c>
      <c r="HV12" s="35">
        <f t="shared" si="239"/>
        <v>13034</v>
      </c>
      <c r="HW12" s="35">
        <f t="shared" si="240"/>
        <v>1212140</v>
      </c>
      <c r="HX12" s="35">
        <f t="shared" si="241"/>
        <v>1579903</v>
      </c>
      <c r="HY12" s="35">
        <f t="shared" si="242"/>
        <v>30000</v>
      </c>
      <c r="HZ12" s="35">
        <f t="shared" si="243"/>
        <v>30000</v>
      </c>
      <c r="IA12" s="35">
        <f t="shared" si="244"/>
        <v>23017</v>
      </c>
      <c r="IB12" s="35">
        <f t="shared" si="245"/>
        <v>1235157</v>
      </c>
      <c r="IC12" s="35">
        <f t="shared" si="246"/>
        <v>1609904</v>
      </c>
      <c r="ID12" s="35">
        <f t="shared" si="247"/>
        <v>10700</v>
      </c>
      <c r="IE12" s="35">
        <f t="shared" si="248"/>
        <v>1421404</v>
      </c>
      <c r="IF12" s="35">
        <f t="shared" si="249"/>
        <v>1410000</v>
      </c>
      <c r="IG12" s="35">
        <f t="shared" si="250"/>
        <v>0</v>
      </c>
      <c r="IH12" s="35">
        <f t="shared" si="251"/>
        <v>1421404</v>
      </c>
      <c r="II12" s="35">
        <f t="shared" si="252"/>
        <v>30000</v>
      </c>
      <c r="IJ12" s="35">
        <f t="shared" si="253"/>
        <v>30000</v>
      </c>
      <c r="IK12" s="35">
        <f t="shared" si="254"/>
        <v>0</v>
      </c>
      <c r="IL12" s="35">
        <f t="shared" si="255"/>
        <v>1451404</v>
      </c>
      <c r="IM12" s="35">
        <f t="shared" si="256"/>
        <v>1440000</v>
      </c>
      <c r="IN12" s="35">
        <f t="shared" si="257"/>
        <v>0</v>
      </c>
      <c r="IO12" s="35">
        <f t="shared" si="258"/>
        <v>1451404</v>
      </c>
      <c r="IP12" s="35">
        <f t="shared" si="259"/>
        <v>13108</v>
      </c>
      <c r="IQ12" s="35">
        <f t="shared" si="260"/>
        <v>1235157</v>
      </c>
      <c r="IR12" s="35">
        <f t="shared" si="261"/>
        <v>1619044</v>
      </c>
      <c r="IS12" s="35">
        <f t="shared" si="262"/>
        <v>30000</v>
      </c>
      <c r="IT12" s="35">
        <f t="shared" si="263"/>
        <v>30000</v>
      </c>
      <c r="IU12" s="35">
        <f t="shared" si="264"/>
        <v>22887</v>
      </c>
      <c r="IV12" s="35">
        <f t="shared" si="265"/>
        <v>1258044</v>
      </c>
      <c r="IW12" s="35">
        <f t="shared" si="266"/>
        <v>1649044</v>
      </c>
    </row>
    <row r="13" spans="1:257" x14ac:dyDescent="0.5">
      <c r="A13" s="34">
        <f t="shared" ca="1" si="12"/>
        <v>5</v>
      </c>
      <c r="B13" s="34"/>
      <c r="C13" s="38"/>
      <c r="D13" s="34">
        <f t="shared" si="13"/>
        <v>360000</v>
      </c>
      <c r="E13" s="34">
        <f t="shared" si="14"/>
        <v>0</v>
      </c>
      <c r="F13" s="34">
        <f t="shared" si="15"/>
        <v>10700</v>
      </c>
      <c r="G13" s="34">
        <f t="shared" si="16"/>
        <v>0</v>
      </c>
      <c r="H13" s="34">
        <f t="shared" si="17"/>
        <v>0</v>
      </c>
      <c r="I13" s="34">
        <f t="shared" si="18"/>
        <v>1811404</v>
      </c>
      <c r="J13" s="34">
        <f t="shared" si="19"/>
        <v>1800000</v>
      </c>
      <c r="K13" s="34">
        <f t="shared" si="20"/>
        <v>1811404</v>
      </c>
      <c r="L13" s="34">
        <f t="shared" si="21"/>
        <v>14026</v>
      </c>
      <c r="M13" s="34">
        <f t="shared" si="22"/>
        <v>1522851</v>
      </c>
      <c r="N13" s="34">
        <f t="shared" si="23"/>
        <v>2135951</v>
      </c>
      <c r="O13" s="34" t="str">
        <f t="shared" si="24"/>
        <v>-</v>
      </c>
      <c r="P13" s="34" t="b">
        <f t="shared" si="25"/>
        <v>0</v>
      </c>
      <c r="Q13" s="34" t="b">
        <f t="shared" si="26"/>
        <v>0</v>
      </c>
      <c r="R13" s="35">
        <f t="shared" si="27"/>
        <v>10700</v>
      </c>
      <c r="S13" s="35">
        <f t="shared" si="28"/>
        <v>1451404</v>
      </c>
      <c r="T13" s="35">
        <f t="shared" si="29"/>
        <v>1440000</v>
      </c>
      <c r="U13" s="35">
        <f t="shared" si="30"/>
        <v>0</v>
      </c>
      <c r="V13" s="35">
        <f t="shared" si="31"/>
        <v>1451404</v>
      </c>
      <c r="W13" s="35">
        <f t="shared" si="32"/>
        <v>30000</v>
      </c>
      <c r="X13" s="35">
        <f t="shared" si="33"/>
        <v>30000</v>
      </c>
      <c r="Y13" s="35">
        <f t="shared" si="34"/>
        <v>0</v>
      </c>
      <c r="Z13" s="35">
        <f t="shared" si="35"/>
        <v>1481404</v>
      </c>
      <c r="AA13" s="35">
        <f t="shared" si="36"/>
        <v>1470000</v>
      </c>
      <c r="AB13" s="35">
        <f t="shared" si="37"/>
        <v>0</v>
      </c>
      <c r="AC13" s="35">
        <f t="shared" si="38"/>
        <v>1481404</v>
      </c>
      <c r="AD13" s="35">
        <f t="shared" si="39"/>
        <v>13182</v>
      </c>
      <c r="AE13" s="35">
        <f t="shared" si="40"/>
        <v>1258044</v>
      </c>
      <c r="AF13" s="35">
        <f t="shared" si="41"/>
        <v>1658354</v>
      </c>
      <c r="AG13" s="35">
        <f t="shared" si="42"/>
        <v>30000</v>
      </c>
      <c r="AH13" s="35">
        <f t="shared" si="43"/>
        <v>30000</v>
      </c>
      <c r="AI13" s="35">
        <f t="shared" si="44"/>
        <v>22758</v>
      </c>
      <c r="AJ13" s="35">
        <f t="shared" si="45"/>
        <v>1280802</v>
      </c>
      <c r="AK13" s="35">
        <f t="shared" si="46"/>
        <v>1688353</v>
      </c>
      <c r="AL13" s="35">
        <f t="shared" si="47"/>
        <v>10700</v>
      </c>
      <c r="AM13" s="35">
        <f t="shared" si="48"/>
        <v>1481404</v>
      </c>
      <c r="AN13" s="35">
        <f t="shared" si="49"/>
        <v>1470000</v>
      </c>
      <c r="AO13" s="35">
        <f t="shared" si="50"/>
        <v>0</v>
      </c>
      <c r="AP13" s="35">
        <f t="shared" si="51"/>
        <v>1481404</v>
      </c>
      <c r="AQ13" s="35">
        <f t="shared" si="52"/>
        <v>30000</v>
      </c>
      <c r="AR13" s="35">
        <f t="shared" si="53"/>
        <v>30000</v>
      </c>
      <c r="AS13" s="35">
        <f t="shared" si="54"/>
        <v>0</v>
      </c>
      <c r="AT13" s="35">
        <f t="shared" si="55"/>
        <v>1511404</v>
      </c>
      <c r="AU13" s="35">
        <f t="shared" si="56"/>
        <v>1500000</v>
      </c>
      <c r="AV13" s="35">
        <f t="shared" si="57"/>
        <v>0</v>
      </c>
      <c r="AW13" s="35">
        <f t="shared" si="58"/>
        <v>1511404</v>
      </c>
      <c r="AX13" s="35">
        <f t="shared" si="59"/>
        <v>13257</v>
      </c>
      <c r="AY13" s="35">
        <f t="shared" si="60"/>
        <v>1280802</v>
      </c>
      <c r="AZ13" s="35">
        <f t="shared" si="61"/>
        <v>1697959</v>
      </c>
      <c r="BA13" s="35">
        <f t="shared" si="62"/>
        <v>30000</v>
      </c>
      <c r="BB13" s="35">
        <f t="shared" si="63"/>
        <v>30000</v>
      </c>
      <c r="BC13" s="35">
        <f t="shared" si="64"/>
        <v>22630</v>
      </c>
      <c r="BD13" s="35">
        <f t="shared" si="65"/>
        <v>1303432</v>
      </c>
      <c r="BE13" s="35">
        <f t="shared" si="66"/>
        <v>1727960</v>
      </c>
      <c r="BF13" s="35">
        <f t="shared" si="67"/>
        <v>10700</v>
      </c>
      <c r="BG13" s="35">
        <f t="shared" si="68"/>
        <v>1511404</v>
      </c>
      <c r="BH13" s="35">
        <f t="shared" si="69"/>
        <v>1500000</v>
      </c>
      <c r="BI13" s="35">
        <f t="shared" si="70"/>
        <v>0</v>
      </c>
      <c r="BJ13" s="35">
        <f t="shared" si="71"/>
        <v>1511404</v>
      </c>
      <c r="BK13" s="35">
        <f t="shared" si="72"/>
        <v>30000</v>
      </c>
      <c r="BL13" s="35">
        <f t="shared" si="73"/>
        <v>30000</v>
      </c>
      <c r="BM13" s="35">
        <f t="shared" si="74"/>
        <v>0</v>
      </c>
      <c r="BN13" s="35">
        <f t="shared" si="75"/>
        <v>1541404</v>
      </c>
      <c r="BO13" s="35">
        <f t="shared" si="76"/>
        <v>1530000</v>
      </c>
      <c r="BP13" s="35">
        <f t="shared" si="77"/>
        <v>0</v>
      </c>
      <c r="BQ13" s="35">
        <f t="shared" si="78"/>
        <v>1541404</v>
      </c>
      <c r="BR13" s="35">
        <f t="shared" si="79"/>
        <v>13332</v>
      </c>
      <c r="BS13" s="35">
        <f t="shared" si="80"/>
        <v>1303432</v>
      </c>
      <c r="BT13" s="35">
        <f t="shared" si="81"/>
        <v>1737736</v>
      </c>
      <c r="BU13" s="35">
        <f t="shared" si="82"/>
        <v>30000</v>
      </c>
      <c r="BV13" s="35">
        <f t="shared" si="83"/>
        <v>30000</v>
      </c>
      <c r="BW13" s="35">
        <f t="shared" si="84"/>
        <v>22502</v>
      </c>
      <c r="BX13" s="35">
        <f t="shared" si="85"/>
        <v>1325934</v>
      </c>
      <c r="BY13" s="35">
        <f t="shared" si="86"/>
        <v>1767735</v>
      </c>
      <c r="BZ13" s="35">
        <f t="shared" si="87"/>
        <v>10700</v>
      </c>
      <c r="CA13" s="35">
        <f t="shared" si="88"/>
        <v>1541404</v>
      </c>
      <c r="CB13" s="35">
        <f t="shared" si="89"/>
        <v>1530000</v>
      </c>
      <c r="CC13" s="35">
        <f t="shared" si="90"/>
        <v>0</v>
      </c>
      <c r="CD13" s="35">
        <f t="shared" si="91"/>
        <v>1541404</v>
      </c>
      <c r="CE13" s="35">
        <f t="shared" si="92"/>
        <v>30000</v>
      </c>
      <c r="CF13" s="35">
        <f t="shared" si="93"/>
        <v>30000</v>
      </c>
      <c r="CG13" s="35">
        <f t="shared" si="94"/>
        <v>0</v>
      </c>
      <c r="CH13" s="35">
        <f t="shared" si="95"/>
        <v>1571404</v>
      </c>
      <c r="CI13" s="35">
        <f t="shared" si="96"/>
        <v>1560000</v>
      </c>
      <c r="CJ13" s="35">
        <f t="shared" si="97"/>
        <v>0</v>
      </c>
      <c r="CK13" s="35">
        <f t="shared" si="98"/>
        <v>1571404</v>
      </c>
      <c r="CL13" s="35">
        <f t="shared" si="99"/>
        <v>13407</v>
      </c>
      <c r="CM13" s="35">
        <f t="shared" si="100"/>
        <v>1325934</v>
      </c>
      <c r="CN13" s="35">
        <f t="shared" si="101"/>
        <v>1777680</v>
      </c>
      <c r="CO13" s="35">
        <f t="shared" si="102"/>
        <v>30000</v>
      </c>
      <c r="CP13" s="35">
        <f t="shared" si="103"/>
        <v>30000</v>
      </c>
      <c r="CQ13" s="35">
        <f t="shared" si="104"/>
        <v>22376</v>
      </c>
      <c r="CR13" s="35">
        <f t="shared" si="105"/>
        <v>1348310</v>
      </c>
      <c r="CS13" s="35">
        <f t="shared" si="106"/>
        <v>1807679</v>
      </c>
      <c r="CT13" s="35">
        <f t="shared" si="107"/>
        <v>10700</v>
      </c>
      <c r="CU13" s="35">
        <f t="shared" si="108"/>
        <v>1571404</v>
      </c>
      <c r="CV13" s="35">
        <f t="shared" si="109"/>
        <v>1560000</v>
      </c>
      <c r="CW13" s="35">
        <f t="shared" si="110"/>
        <v>0</v>
      </c>
      <c r="CX13" s="35">
        <f t="shared" si="111"/>
        <v>1571404</v>
      </c>
      <c r="CY13" s="35">
        <f t="shared" si="112"/>
        <v>30000</v>
      </c>
      <c r="CZ13" s="35">
        <f t="shared" si="113"/>
        <v>30000</v>
      </c>
      <c r="DA13" s="35">
        <f t="shared" si="114"/>
        <v>0</v>
      </c>
      <c r="DB13" s="35">
        <f t="shared" si="115"/>
        <v>1601404</v>
      </c>
      <c r="DC13" s="35">
        <f t="shared" si="116"/>
        <v>1590000</v>
      </c>
      <c r="DD13" s="35">
        <f t="shared" si="117"/>
        <v>0</v>
      </c>
      <c r="DE13" s="35">
        <f t="shared" si="118"/>
        <v>1601404</v>
      </c>
      <c r="DF13" s="35">
        <f t="shared" si="119"/>
        <v>13483</v>
      </c>
      <c r="DG13" s="35">
        <f t="shared" si="120"/>
        <v>1348310</v>
      </c>
      <c r="DH13" s="35">
        <f t="shared" si="121"/>
        <v>1817926</v>
      </c>
      <c r="DI13" s="35">
        <f t="shared" si="122"/>
        <v>30000</v>
      </c>
      <c r="DJ13" s="35">
        <f t="shared" si="123"/>
        <v>30000</v>
      </c>
      <c r="DK13" s="35">
        <f t="shared" si="124"/>
        <v>22250</v>
      </c>
      <c r="DL13" s="35">
        <f t="shared" si="125"/>
        <v>1370560</v>
      </c>
      <c r="DM13" s="35">
        <f t="shared" si="126"/>
        <v>1847926</v>
      </c>
      <c r="DN13" s="35">
        <f t="shared" si="127"/>
        <v>10700</v>
      </c>
      <c r="DO13" s="35">
        <f t="shared" si="128"/>
        <v>1601404</v>
      </c>
      <c r="DP13" s="35">
        <f t="shared" si="129"/>
        <v>1590000</v>
      </c>
      <c r="DQ13" s="35">
        <f t="shared" si="130"/>
        <v>0</v>
      </c>
      <c r="DR13" s="35">
        <f t="shared" si="131"/>
        <v>1601404</v>
      </c>
      <c r="DS13" s="35">
        <f t="shared" si="132"/>
        <v>30000</v>
      </c>
      <c r="DT13" s="35">
        <f t="shared" si="133"/>
        <v>30000</v>
      </c>
      <c r="DU13" s="35">
        <f t="shared" si="134"/>
        <v>0</v>
      </c>
      <c r="DV13" s="35">
        <f t="shared" si="135"/>
        <v>1631404</v>
      </c>
      <c r="DW13" s="35">
        <f t="shared" si="136"/>
        <v>1620000</v>
      </c>
      <c r="DX13" s="35">
        <f t="shared" si="137"/>
        <v>0</v>
      </c>
      <c r="DY13" s="35">
        <f t="shared" si="138"/>
        <v>1631404</v>
      </c>
      <c r="DZ13" s="35">
        <f t="shared" si="139"/>
        <v>13559</v>
      </c>
      <c r="EA13" s="35">
        <f t="shared" si="140"/>
        <v>1370560</v>
      </c>
      <c r="EB13" s="35">
        <f t="shared" si="141"/>
        <v>1858342</v>
      </c>
      <c r="EC13" s="35">
        <f t="shared" si="142"/>
        <v>30000</v>
      </c>
      <c r="ED13" s="35">
        <f t="shared" si="143"/>
        <v>30000</v>
      </c>
      <c r="EE13" s="35">
        <f t="shared" si="144"/>
        <v>22126</v>
      </c>
      <c r="EF13" s="35">
        <f t="shared" si="145"/>
        <v>1392686</v>
      </c>
      <c r="EG13" s="35">
        <f t="shared" si="146"/>
        <v>1888343</v>
      </c>
      <c r="EH13" s="35">
        <f t="shared" si="147"/>
        <v>10700</v>
      </c>
      <c r="EI13" s="35">
        <f t="shared" si="148"/>
        <v>1631404</v>
      </c>
      <c r="EJ13" s="35">
        <f t="shared" si="149"/>
        <v>1620000</v>
      </c>
      <c r="EK13" s="35">
        <f t="shared" si="150"/>
        <v>0</v>
      </c>
      <c r="EL13" s="35">
        <f t="shared" si="151"/>
        <v>1631404</v>
      </c>
      <c r="EM13" s="35">
        <f t="shared" si="152"/>
        <v>30000</v>
      </c>
      <c r="EN13" s="35">
        <f t="shared" si="153"/>
        <v>30000</v>
      </c>
      <c r="EO13" s="35">
        <f t="shared" si="154"/>
        <v>0</v>
      </c>
      <c r="EP13" s="35">
        <f t="shared" si="155"/>
        <v>1661404</v>
      </c>
      <c r="EQ13" s="35">
        <f t="shared" si="156"/>
        <v>1650000</v>
      </c>
      <c r="ER13" s="35">
        <f t="shared" si="157"/>
        <v>0</v>
      </c>
      <c r="ES13" s="35">
        <f t="shared" si="158"/>
        <v>1661404</v>
      </c>
      <c r="ET13" s="35">
        <f t="shared" si="159"/>
        <v>13636</v>
      </c>
      <c r="EU13" s="35">
        <f t="shared" si="160"/>
        <v>1392686</v>
      </c>
      <c r="EV13" s="35">
        <f t="shared" si="161"/>
        <v>1899067</v>
      </c>
      <c r="EW13" s="35">
        <f t="shared" si="162"/>
        <v>30000</v>
      </c>
      <c r="EX13" s="35">
        <f t="shared" si="163"/>
        <v>30000</v>
      </c>
      <c r="EY13" s="35">
        <f t="shared" si="164"/>
        <v>22001</v>
      </c>
      <c r="EZ13" s="35">
        <f t="shared" si="165"/>
        <v>1414687</v>
      </c>
      <c r="FA13" s="35">
        <f t="shared" si="166"/>
        <v>1929067</v>
      </c>
      <c r="FB13" s="35">
        <f t="shared" si="167"/>
        <v>10700</v>
      </c>
      <c r="FC13" s="35">
        <f t="shared" si="168"/>
        <v>1661404</v>
      </c>
      <c r="FD13" s="35">
        <f t="shared" si="169"/>
        <v>1650000</v>
      </c>
      <c r="FE13" s="35">
        <f t="shared" si="170"/>
        <v>0</v>
      </c>
      <c r="FF13" s="35">
        <f t="shared" si="171"/>
        <v>1661404</v>
      </c>
      <c r="FG13" s="35">
        <f t="shared" si="172"/>
        <v>30000</v>
      </c>
      <c r="FH13" s="35">
        <f t="shared" si="173"/>
        <v>30000</v>
      </c>
      <c r="FI13" s="35">
        <f t="shared" si="174"/>
        <v>0</v>
      </c>
      <c r="FJ13" s="35">
        <f t="shared" si="175"/>
        <v>1691404</v>
      </c>
      <c r="FK13" s="35">
        <f t="shared" si="176"/>
        <v>1680000</v>
      </c>
      <c r="FL13" s="35">
        <f t="shared" si="177"/>
        <v>0</v>
      </c>
      <c r="FM13" s="35">
        <f t="shared" si="178"/>
        <v>1691404</v>
      </c>
      <c r="FN13" s="35">
        <f t="shared" si="179"/>
        <v>13713</v>
      </c>
      <c r="FO13" s="35">
        <f t="shared" si="180"/>
        <v>1414687</v>
      </c>
      <c r="FP13" s="35">
        <f t="shared" si="181"/>
        <v>1939960</v>
      </c>
      <c r="FQ13" s="35">
        <f t="shared" si="182"/>
        <v>30000</v>
      </c>
      <c r="FR13" s="35">
        <f t="shared" si="183"/>
        <v>30000</v>
      </c>
      <c r="FS13" s="35">
        <f t="shared" si="184"/>
        <v>21877</v>
      </c>
      <c r="FT13" s="35">
        <f t="shared" si="185"/>
        <v>1436564</v>
      </c>
      <c r="FU13" s="35">
        <f t="shared" si="186"/>
        <v>1969960</v>
      </c>
      <c r="FV13" s="35">
        <f t="shared" si="187"/>
        <v>10700</v>
      </c>
      <c r="FW13" s="35">
        <f t="shared" si="188"/>
        <v>1691404</v>
      </c>
      <c r="FX13" s="35">
        <f t="shared" si="189"/>
        <v>1680000</v>
      </c>
      <c r="FY13" s="35">
        <f t="shared" si="190"/>
        <v>0</v>
      </c>
      <c r="FZ13" s="35">
        <f t="shared" si="191"/>
        <v>1691404</v>
      </c>
      <c r="GA13" s="35">
        <f t="shared" si="192"/>
        <v>30000</v>
      </c>
      <c r="GB13" s="35">
        <f t="shared" si="193"/>
        <v>30000</v>
      </c>
      <c r="GC13" s="35">
        <f t="shared" si="194"/>
        <v>0</v>
      </c>
      <c r="GD13" s="35">
        <f t="shared" si="195"/>
        <v>1721404</v>
      </c>
      <c r="GE13" s="35">
        <f t="shared" si="196"/>
        <v>1710000</v>
      </c>
      <c r="GF13" s="35">
        <f t="shared" si="197"/>
        <v>0</v>
      </c>
      <c r="GG13" s="35">
        <f t="shared" si="198"/>
        <v>1721404</v>
      </c>
      <c r="GH13" s="35">
        <f t="shared" si="199"/>
        <v>13790</v>
      </c>
      <c r="GI13" s="35">
        <f t="shared" si="200"/>
        <v>1436564</v>
      </c>
      <c r="GJ13" s="35">
        <f t="shared" si="201"/>
        <v>1981022</v>
      </c>
      <c r="GK13" s="35">
        <f t="shared" si="202"/>
        <v>30000</v>
      </c>
      <c r="GL13" s="35">
        <f t="shared" si="203"/>
        <v>30000</v>
      </c>
      <c r="GM13" s="35">
        <f t="shared" si="204"/>
        <v>21755</v>
      </c>
      <c r="GN13" s="35">
        <f t="shared" si="205"/>
        <v>1458319</v>
      </c>
      <c r="GO13" s="35">
        <f t="shared" si="206"/>
        <v>2011022</v>
      </c>
      <c r="GP13" s="35">
        <f t="shared" si="207"/>
        <v>10700</v>
      </c>
      <c r="GQ13" s="35">
        <f t="shared" si="208"/>
        <v>1721404</v>
      </c>
      <c r="GR13" s="35">
        <f t="shared" si="209"/>
        <v>1710000</v>
      </c>
      <c r="GS13" s="35">
        <f t="shared" si="210"/>
        <v>0</v>
      </c>
      <c r="GT13" s="35">
        <f t="shared" si="211"/>
        <v>1721404</v>
      </c>
      <c r="GU13" s="35">
        <f t="shared" si="212"/>
        <v>30000</v>
      </c>
      <c r="GV13" s="35">
        <f t="shared" si="213"/>
        <v>30000</v>
      </c>
      <c r="GW13" s="35">
        <f t="shared" si="214"/>
        <v>0</v>
      </c>
      <c r="GX13" s="35">
        <f t="shared" si="215"/>
        <v>1751404</v>
      </c>
      <c r="GY13" s="35">
        <f t="shared" si="216"/>
        <v>1740000</v>
      </c>
      <c r="GZ13" s="35">
        <f t="shared" si="217"/>
        <v>0</v>
      </c>
      <c r="HA13" s="35">
        <f t="shared" si="218"/>
        <v>1751404</v>
      </c>
      <c r="HB13" s="35">
        <f t="shared" si="219"/>
        <v>13868</v>
      </c>
      <c r="HC13" s="35">
        <f t="shared" si="220"/>
        <v>1458319</v>
      </c>
      <c r="HD13" s="35">
        <f t="shared" si="221"/>
        <v>2022397</v>
      </c>
      <c r="HE13" s="35">
        <f t="shared" si="222"/>
        <v>30000</v>
      </c>
      <c r="HF13" s="35">
        <f t="shared" si="223"/>
        <v>30000</v>
      </c>
      <c r="HG13" s="35">
        <f t="shared" si="224"/>
        <v>21633</v>
      </c>
      <c r="HH13" s="35">
        <f t="shared" si="225"/>
        <v>1479952</v>
      </c>
      <c r="HI13" s="35">
        <f t="shared" si="226"/>
        <v>2052397</v>
      </c>
      <c r="HJ13" s="35">
        <f t="shared" si="227"/>
        <v>10700</v>
      </c>
      <c r="HK13" s="35">
        <f t="shared" si="228"/>
        <v>1751404</v>
      </c>
      <c r="HL13" s="35">
        <f t="shared" si="229"/>
        <v>1740000</v>
      </c>
      <c r="HM13" s="35">
        <f t="shared" si="230"/>
        <v>0</v>
      </c>
      <c r="HN13" s="35">
        <f t="shared" si="231"/>
        <v>1751404</v>
      </c>
      <c r="HO13" s="35">
        <f t="shared" si="232"/>
        <v>30000</v>
      </c>
      <c r="HP13" s="35">
        <f t="shared" si="233"/>
        <v>30000</v>
      </c>
      <c r="HQ13" s="35">
        <f t="shared" si="234"/>
        <v>0</v>
      </c>
      <c r="HR13" s="35">
        <f t="shared" si="235"/>
        <v>1781404</v>
      </c>
      <c r="HS13" s="35">
        <f t="shared" si="236"/>
        <v>1770000</v>
      </c>
      <c r="HT13" s="35">
        <f t="shared" si="237"/>
        <v>0</v>
      </c>
      <c r="HU13" s="35">
        <f t="shared" si="238"/>
        <v>1781404</v>
      </c>
      <c r="HV13" s="35">
        <f t="shared" si="239"/>
        <v>13947</v>
      </c>
      <c r="HW13" s="35">
        <f t="shared" si="240"/>
        <v>1479952</v>
      </c>
      <c r="HX13" s="35">
        <f t="shared" si="241"/>
        <v>2064089</v>
      </c>
      <c r="HY13" s="35">
        <f t="shared" si="242"/>
        <v>30000</v>
      </c>
      <c r="HZ13" s="35">
        <f t="shared" si="243"/>
        <v>30000</v>
      </c>
      <c r="IA13" s="35">
        <f t="shared" si="244"/>
        <v>21510</v>
      </c>
      <c r="IB13" s="35">
        <f t="shared" si="245"/>
        <v>1501462</v>
      </c>
      <c r="IC13" s="35">
        <f t="shared" si="246"/>
        <v>2094089</v>
      </c>
      <c r="ID13" s="35">
        <f t="shared" si="247"/>
        <v>10700</v>
      </c>
      <c r="IE13" s="35">
        <f t="shared" si="248"/>
        <v>1781404</v>
      </c>
      <c r="IF13" s="35">
        <f t="shared" si="249"/>
        <v>1770000</v>
      </c>
      <c r="IG13" s="35">
        <f t="shared" si="250"/>
        <v>0</v>
      </c>
      <c r="IH13" s="35">
        <f t="shared" si="251"/>
        <v>1781404</v>
      </c>
      <c r="II13" s="35">
        <f t="shared" si="252"/>
        <v>30000</v>
      </c>
      <c r="IJ13" s="35">
        <f t="shared" si="253"/>
        <v>30000</v>
      </c>
      <c r="IK13" s="35">
        <f t="shared" si="254"/>
        <v>0</v>
      </c>
      <c r="IL13" s="35">
        <f t="shared" si="255"/>
        <v>1811404</v>
      </c>
      <c r="IM13" s="35">
        <f t="shared" si="256"/>
        <v>1800000</v>
      </c>
      <c r="IN13" s="35">
        <f t="shared" si="257"/>
        <v>0</v>
      </c>
      <c r="IO13" s="35">
        <f t="shared" si="258"/>
        <v>1811404</v>
      </c>
      <c r="IP13" s="35">
        <f t="shared" si="259"/>
        <v>14026</v>
      </c>
      <c r="IQ13" s="35">
        <f t="shared" si="260"/>
        <v>1501462</v>
      </c>
      <c r="IR13" s="35">
        <f t="shared" si="261"/>
        <v>2105951</v>
      </c>
      <c r="IS13" s="35">
        <f t="shared" si="262"/>
        <v>30000</v>
      </c>
      <c r="IT13" s="35">
        <f t="shared" si="263"/>
        <v>30000</v>
      </c>
      <c r="IU13" s="35">
        <f t="shared" si="264"/>
        <v>21389</v>
      </c>
      <c r="IV13" s="35">
        <f t="shared" si="265"/>
        <v>1522851</v>
      </c>
      <c r="IW13" s="35">
        <f t="shared" si="266"/>
        <v>2135951</v>
      </c>
    </row>
    <row r="14" spans="1:257" x14ac:dyDescent="0.5">
      <c r="A14" s="34">
        <f t="shared" ca="1" si="12"/>
        <v>6</v>
      </c>
      <c r="B14" s="34"/>
      <c r="C14" s="38"/>
      <c r="D14" s="34">
        <f t="shared" si="13"/>
        <v>360000</v>
      </c>
      <c r="E14" s="34">
        <f t="shared" si="14"/>
        <v>0</v>
      </c>
      <c r="F14" s="34">
        <f t="shared" si="15"/>
        <v>10700</v>
      </c>
      <c r="G14" s="34">
        <f t="shared" si="16"/>
        <v>0</v>
      </c>
      <c r="H14" s="34">
        <f t="shared" si="17"/>
        <v>0</v>
      </c>
      <c r="I14" s="34">
        <f t="shared" si="18"/>
        <v>2171404</v>
      </c>
      <c r="J14" s="34">
        <f t="shared" si="19"/>
        <v>2160000</v>
      </c>
      <c r="K14" s="34">
        <f t="shared" si="20"/>
        <v>2171404</v>
      </c>
      <c r="L14" s="34">
        <f t="shared" si="21"/>
        <v>15008</v>
      </c>
      <c r="M14" s="34">
        <f t="shared" si="22"/>
        <v>1770328</v>
      </c>
      <c r="N14" s="34">
        <f t="shared" si="23"/>
        <v>2656908</v>
      </c>
      <c r="O14" s="34" t="str">
        <f t="shared" si="24"/>
        <v>-</v>
      </c>
      <c r="P14" s="34" t="b">
        <f t="shared" si="25"/>
        <v>0</v>
      </c>
      <c r="Q14" s="34" t="b">
        <f t="shared" si="26"/>
        <v>0</v>
      </c>
      <c r="R14" s="35">
        <f t="shared" si="27"/>
        <v>10700</v>
      </c>
      <c r="S14" s="35">
        <f t="shared" si="28"/>
        <v>1811404</v>
      </c>
      <c r="T14" s="35">
        <f t="shared" si="29"/>
        <v>1800000</v>
      </c>
      <c r="U14" s="35">
        <f t="shared" si="30"/>
        <v>0</v>
      </c>
      <c r="V14" s="35">
        <f t="shared" si="31"/>
        <v>1811404</v>
      </c>
      <c r="W14" s="35">
        <f t="shared" si="32"/>
        <v>30000</v>
      </c>
      <c r="X14" s="35">
        <f t="shared" si="33"/>
        <v>30000</v>
      </c>
      <c r="Y14" s="35">
        <f t="shared" si="34"/>
        <v>0</v>
      </c>
      <c r="Z14" s="35">
        <f t="shared" si="35"/>
        <v>1841404</v>
      </c>
      <c r="AA14" s="35">
        <f t="shared" si="36"/>
        <v>1830000</v>
      </c>
      <c r="AB14" s="35">
        <f t="shared" si="37"/>
        <v>0</v>
      </c>
      <c r="AC14" s="35">
        <f t="shared" si="38"/>
        <v>1841404</v>
      </c>
      <c r="AD14" s="35">
        <f t="shared" si="39"/>
        <v>14105</v>
      </c>
      <c r="AE14" s="35">
        <f t="shared" si="40"/>
        <v>1522851</v>
      </c>
      <c r="AF14" s="35">
        <f t="shared" si="41"/>
        <v>2147981</v>
      </c>
      <c r="AG14" s="35">
        <f t="shared" si="42"/>
        <v>30000</v>
      </c>
      <c r="AH14" s="35">
        <f t="shared" si="43"/>
        <v>30000</v>
      </c>
      <c r="AI14" s="35">
        <f t="shared" si="44"/>
        <v>21269</v>
      </c>
      <c r="AJ14" s="35">
        <f t="shared" si="45"/>
        <v>1544120</v>
      </c>
      <c r="AK14" s="35">
        <f t="shared" si="46"/>
        <v>2177981</v>
      </c>
      <c r="AL14" s="35">
        <f t="shared" si="47"/>
        <v>10700</v>
      </c>
      <c r="AM14" s="35">
        <f t="shared" si="48"/>
        <v>1841404</v>
      </c>
      <c r="AN14" s="35">
        <f t="shared" si="49"/>
        <v>1830000</v>
      </c>
      <c r="AO14" s="35">
        <f t="shared" si="50"/>
        <v>0</v>
      </c>
      <c r="AP14" s="35">
        <f t="shared" si="51"/>
        <v>1841404</v>
      </c>
      <c r="AQ14" s="35">
        <f t="shared" si="52"/>
        <v>30000</v>
      </c>
      <c r="AR14" s="35">
        <f t="shared" si="53"/>
        <v>30000</v>
      </c>
      <c r="AS14" s="35">
        <f t="shared" si="54"/>
        <v>0</v>
      </c>
      <c r="AT14" s="35">
        <f t="shared" si="55"/>
        <v>1871404</v>
      </c>
      <c r="AU14" s="35">
        <f t="shared" si="56"/>
        <v>1860000</v>
      </c>
      <c r="AV14" s="35">
        <f t="shared" si="57"/>
        <v>0</v>
      </c>
      <c r="AW14" s="35">
        <f t="shared" si="58"/>
        <v>1871404</v>
      </c>
      <c r="AX14" s="35">
        <f t="shared" si="59"/>
        <v>14185</v>
      </c>
      <c r="AY14" s="35">
        <f t="shared" si="60"/>
        <v>1544120</v>
      </c>
      <c r="AZ14" s="35">
        <f t="shared" si="61"/>
        <v>2190334</v>
      </c>
      <c r="BA14" s="35">
        <f t="shared" si="62"/>
        <v>30000</v>
      </c>
      <c r="BB14" s="35">
        <f t="shared" si="63"/>
        <v>30000</v>
      </c>
      <c r="BC14" s="35">
        <f t="shared" si="64"/>
        <v>21149</v>
      </c>
      <c r="BD14" s="35">
        <f t="shared" si="65"/>
        <v>1565269</v>
      </c>
      <c r="BE14" s="35">
        <f t="shared" si="66"/>
        <v>2220334</v>
      </c>
      <c r="BF14" s="35">
        <f t="shared" si="67"/>
        <v>10700</v>
      </c>
      <c r="BG14" s="35">
        <f t="shared" si="68"/>
        <v>1871404</v>
      </c>
      <c r="BH14" s="35">
        <f t="shared" si="69"/>
        <v>1860000</v>
      </c>
      <c r="BI14" s="35">
        <f t="shared" si="70"/>
        <v>0</v>
      </c>
      <c r="BJ14" s="35">
        <f t="shared" si="71"/>
        <v>1871404</v>
      </c>
      <c r="BK14" s="35">
        <f t="shared" si="72"/>
        <v>30000</v>
      </c>
      <c r="BL14" s="35">
        <f t="shared" si="73"/>
        <v>30000</v>
      </c>
      <c r="BM14" s="35">
        <f t="shared" si="74"/>
        <v>0</v>
      </c>
      <c r="BN14" s="35">
        <f t="shared" si="75"/>
        <v>1901404</v>
      </c>
      <c r="BO14" s="35">
        <f t="shared" si="76"/>
        <v>1890000</v>
      </c>
      <c r="BP14" s="35">
        <f t="shared" si="77"/>
        <v>0</v>
      </c>
      <c r="BQ14" s="35">
        <f t="shared" si="78"/>
        <v>1901404</v>
      </c>
      <c r="BR14" s="35">
        <f t="shared" si="79"/>
        <v>14265</v>
      </c>
      <c r="BS14" s="35">
        <f t="shared" si="80"/>
        <v>1565269</v>
      </c>
      <c r="BT14" s="35">
        <f t="shared" si="81"/>
        <v>2232856</v>
      </c>
      <c r="BU14" s="35">
        <f t="shared" si="82"/>
        <v>30000</v>
      </c>
      <c r="BV14" s="35">
        <f t="shared" si="83"/>
        <v>30000</v>
      </c>
      <c r="BW14" s="35">
        <f t="shared" si="84"/>
        <v>21030</v>
      </c>
      <c r="BX14" s="35">
        <f t="shared" si="85"/>
        <v>1586299</v>
      </c>
      <c r="BY14" s="35">
        <f t="shared" si="86"/>
        <v>2262856</v>
      </c>
      <c r="BZ14" s="35">
        <f t="shared" si="87"/>
        <v>10700</v>
      </c>
      <c r="CA14" s="35">
        <f t="shared" si="88"/>
        <v>1901404</v>
      </c>
      <c r="CB14" s="35">
        <f t="shared" si="89"/>
        <v>1890000</v>
      </c>
      <c r="CC14" s="35">
        <f t="shared" si="90"/>
        <v>0</v>
      </c>
      <c r="CD14" s="35">
        <f t="shared" si="91"/>
        <v>1901404</v>
      </c>
      <c r="CE14" s="35">
        <f t="shared" si="92"/>
        <v>30000</v>
      </c>
      <c r="CF14" s="35">
        <f t="shared" si="93"/>
        <v>30000</v>
      </c>
      <c r="CG14" s="35">
        <f t="shared" si="94"/>
        <v>0</v>
      </c>
      <c r="CH14" s="35">
        <f t="shared" si="95"/>
        <v>1931404</v>
      </c>
      <c r="CI14" s="35">
        <f t="shared" si="96"/>
        <v>1920000</v>
      </c>
      <c r="CJ14" s="35">
        <f t="shared" si="97"/>
        <v>0</v>
      </c>
      <c r="CK14" s="35">
        <f t="shared" si="98"/>
        <v>1931404</v>
      </c>
      <c r="CL14" s="35">
        <f t="shared" si="99"/>
        <v>14346</v>
      </c>
      <c r="CM14" s="35">
        <f t="shared" si="100"/>
        <v>1586299</v>
      </c>
      <c r="CN14" s="35">
        <f t="shared" si="101"/>
        <v>2275705</v>
      </c>
      <c r="CO14" s="35">
        <f t="shared" si="102"/>
        <v>30000</v>
      </c>
      <c r="CP14" s="35">
        <f t="shared" si="103"/>
        <v>30000</v>
      </c>
      <c r="CQ14" s="35">
        <f t="shared" si="104"/>
        <v>20912</v>
      </c>
      <c r="CR14" s="35">
        <f t="shared" si="105"/>
        <v>1607211</v>
      </c>
      <c r="CS14" s="35">
        <f t="shared" si="106"/>
        <v>2305705</v>
      </c>
      <c r="CT14" s="35">
        <f t="shared" si="107"/>
        <v>10700</v>
      </c>
      <c r="CU14" s="35">
        <f t="shared" si="108"/>
        <v>1931404</v>
      </c>
      <c r="CV14" s="35">
        <f t="shared" si="109"/>
        <v>1920000</v>
      </c>
      <c r="CW14" s="35">
        <f t="shared" si="110"/>
        <v>0</v>
      </c>
      <c r="CX14" s="35">
        <f t="shared" si="111"/>
        <v>1931404</v>
      </c>
      <c r="CY14" s="35">
        <f t="shared" si="112"/>
        <v>30000</v>
      </c>
      <c r="CZ14" s="35">
        <f t="shared" si="113"/>
        <v>30000</v>
      </c>
      <c r="DA14" s="35">
        <f t="shared" si="114"/>
        <v>0</v>
      </c>
      <c r="DB14" s="35">
        <f t="shared" si="115"/>
        <v>1961404</v>
      </c>
      <c r="DC14" s="35">
        <f t="shared" si="116"/>
        <v>1950000</v>
      </c>
      <c r="DD14" s="35">
        <f t="shared" si="117"/>
        <v>0</v>
      </c>
      <c r="DE14" s="35">
        <f t="shared" si="118"/>
        <v>1961404</v>
      </c>
      <c r="DF14" s="35">
        <f t="shared" si="119"/>
        <v>14427</v>
      </c>
      <c r="DG14" s="35">
        <f t="shared" si="120"/>
        <v>1607211</v>
      </c>
      <c r="DH14" s="35">
        <f t="shared" si="121"/>
        <v>2318723</v>
      </c>
      <c r="DI14" s="35">
        <f t="shared" si="122"/>
        <v>30000</v>
      </c>
      <c r="DJ14" s="35">
        <f t="shared" si="123"/>
        <v>30000</v>
      </c>
      <c r="DK14" s="35">
        <f t="shared" si="124"/>
        <v>20794</v>
      </c>
      <c r="DL14" s="35">
        <f t="shared" si="125"/>
        <v>1628005</v>
      </c>
      <c r="DM14" s="35">
        <f t="shared" si="126"/>
        <v>2348723</v>
      </c>
      <c r="DN14" s="35">
        <f t="shared" si="127"/>
        <v>10700</v>
      </c>
      <c r="DO14" s="35">
        <f t="shared" si="128"/>
        <v>1961404</v>
      </c>
      <c r="DP14" s="35">
        <f t="shared" si="129"/>
        <v>1950000</v>
      </c>
      <c r="DQ14" s="35">
        <f t="shared" si="130"/>
        <v>0</v>
      </c>
      <c r="DR14" s="35">
        <f t="shared" si="131"/>
        <v>1961404</v>
      </c>
      <c r="DS14" s="35">
        <f t="shared" si="132"/>
        <v>30000</v>
      </c>
      <c r="DT14" s="35">
        <f t="shared" si="133"/>
        <v>30000</v>
      </c>
      <c r="DU14" s="35">
        <f t="shared" si="134"/>
        <v>0</v>
      </c>
      <c r="DV14" s="35">
        <f t="shared" si="135"/>
        <v>1991404</v>
      </c>
      <c r="DW14" s="35">
        <f t="shared" si="136"/>
        <v>1980000</v>
      </c>
      <c r="DX14" s="35">
        <f t="shared" si="137"/>
        <v>0</v>
      </c>
      <c r="DY14" s="35">
        <f t="shared" si="138"/>
        <v>1991404</v>
      </c>
      <c r="DZ14" s="35">
        <f t="shared" si="139"/>
        <v>14509</v>
      </c>
      <c r="EA14" s="35">
        <f t="shared" si="140"/>
        <v>1628005</v>
      </c>
      <c r="EB14" s="35">
        <f t="shared" si="141"/>
        <v>2362072</v>
      </c>
      <c r="EC14" s="35">
        <f t="shared" si="142"/>
        <v>30000</v>
      </c>
      <c r="ED14" s="35">
        <f t="shared" si="143"/>
        <v>30000</v>
      </c>
      <c r="EE14" s="35">
        <f t="shared" si="144"/>
        <v>20677</v>
      </c>
      <c r="EF14" s="35">
        <f t="shared" si="145"/>
        <v>1648682</v>
      </c>
      <c r="EG14" s="35">
        <f t="shared" si="146"/>
        <v>2392073</v>
      </c>
      <c r="EH14" s="35">
        <f t="shared" si="147"/>
        <v>10700</v>
      </c>
      <c r="EI14" s="35">
        <f t="shared" si="148"/>
        <v>1991404</v>
      </c>
      <c r="EJ14" s="35">
        <f t="shared" si="149"/>
        <v>1980000</v>
      </c>
      <c r="EK14" s="35">
        <f t="shared" si="150"/>
        <v>0</v>
      </c>
      <c r="EL14" s="35">
        <f t="shared" si="151"/>
        <v>1991404</v>
      </c>
      <c r="EM14" s="35">
        <f t="shared" si="152"/>
        <v>30000</v>
      </c>
      <c r="EN14" s="35">
        <f t="shared" si="153"/>
        <v>30000</v>
      </c>
      <c r="EO14" s="35">
        <f t="shared" si="154"/>
        <v>0</v>
      </c>
      <c r="EP14" s="35">
        <f t="shared" si="155"/>
        <v>2021404</v>
      </c>
      <c r="EQ14" s="35">
        <f t="shared" si="156"/>
        <v>2010000</v>
      </c>
      <c r="ER14" s="35">
        <f t="shared" si="157"/>
        <v>0</v>
      </c>
      <c r="ES14" s="35">
        <f t="shared" si="158"/>
        <v>2021404</v>
      </c>
      <c r="ET14" s="35">
        <f t="shared" si="159"/>
        <v>14591</v>
      </c>
      <c r="EU14" s="35">
        <f t="shared" si="160"/>
        <v>1648682</v>
      </c>
      <c r="EV14" s="35">
        <f t="shared" si="161"/>
        <v>2405592</v>
      </c>
      <c r="EW14" s="35">
        <f t="shared" si="162"/>
        <v>30000</v>
      </c>
      <c r="EX14" s="35">
        <f t="shared" si="163"/>
        <v>30000</v>
      </c>
      <c r="EY14" s="35">
        <f t="shared" si="164"/>
        <v>20561</v>
      </c>
      <c r="EZ14" s="35">
        <f t="shared" si="165"/>
        <v>1669243</v>
      </c>
      <c r="FA14" s="35">
        <f t="shared" si="166"/>
        <v>2435592</v>
      </c>
      <c r="FB14" s="35">
        <f t="shared" si="167"/>
        <v>10700</v>
      </c>
      <c r="FC14" s="35">
        <f t="shared" si="168"/>
        <v>2021404</v>
      </c>
      <c r="FD14" s="35">
        <f t="shared" si="169"/>
        <v>2010000</v>
      </c>
      <c r="FE14" s="35">
        <f t="shared" si="170"/>
        <v>0</v>
      </c>
      <c r="FF14" s="35">
        <f t="shared" si="171"/>
        <v>2021404</v>
      </c>
      <c r="FG14" s="35">
        <f t="shared" si="172"/>
        <v>30000</v>
      </c>
      <c r="FH14" s="35">
        <f t="shared" si="173"/>
        <v>30000</v>
      </c>
      <c r="FI14" s="35">
        <f t="shared" si="174"/>
        <v>0</v>
      </c>
      <c r="FJ14" s="35">
        <f t="shared" si="175"/>
        <v>2051404</v>
      </c>
      <c r="FK14" s="35">
        <f t="shared" si="176"/>
        <v>2040000</v>
      </c>
      <c r="FL14" s="35">
        <f t="shared" si="177"/>
        <v>0</v>
      </c>
      <c r="FM14" s="35">
        <f t="shared" si="178"/>
        <v>2051404</v>
      </c>
      <c r="FN14" s="35">
        <f t="shared" si="179"/>
        <v>14673</v>
      </c>
      <c r="FO14" s="35">
        <f t="shared" si="180"/>
        <v>1669243</v>
      </c>
      <c r="FP14" s="35">
        <f t="shared" si="181"/>
        <v>2449280</v>
      </c>
      <c r="FQ14" s="35">
        <f t="shared" si="182"/>
        <v>30000</v>
      </c>
      <c r="FR14" s="35">
        <f t="shared" si="183"/>
        <v>30000</v>
      </c>
      <c r="FS14" s="35">
        <f t="shared" si="184"/>
        <v>20446</v>
      </c>
      <c r="FT14" s="35">
        <f t="shared" si="185"/>
        <v>1689689</v>
      </c>
      <c r="FU14" s="35">
        <f t="shared" si="186"/>
        <v>2479281</v>
      </c>
      <c r="FV14" s="35">
        <f t="shared" si="187"/>
        <v>10700</v>
      </c>
      <c r="FW14" s="35">
        <f t="shared" si="188"/>
        <v>2051404</v>
      </c>
      <c r="FX14" s="35">
        <f t="shared" si="189"/>
        <v>2040000</v>
      </c>
      <c r="FY14" s="35">
        <f t="shared" si="190"/>
        <v>0</v>
      </c>
      <c r="FZ14" s="35">
        <f t="shared" si="191"/>
        <v>2051404</v>
      </c>
      <c r="GA14" s="35">
        <f t="shared" si="192"/>
        <v>30000</v>
      </c>
      <c r="GB14" s="35">
        <f t="shared" si="193"/>
        <v>30000</v>
      </c>
      <c r="GC14" s="35">
        <f t="shared" si="194"/>
        <v>0</v>
      </c>
      <c r="GD14" s="35">
        <f t="shared" si="195"/>
        <v>2081404</v>
      </c>
      <c r="GE14" s="35">
        <f t="shared" si="196"/>
        <v>2070000</v>
      </c>
      <c r="GF14" s="35">
        <f t="shared" si="197"/>
        <v>0</v>
      </c>
      <c r="GG14" s="35">
        <f t="shared" si="198"/>
        <v>2081404</v>
      </c>
      <c r="GH14" s="35">
        <f t="shared" si="199"/>
        <v>14756</v>
      </c>
      <c r="GI14" s="35">
        <f t="shared" si="200"/>
        <v>1689689</v>
      </c>
      <c r="GJ14" s="35">
        <f t="shared" si="201"/>
        <v>2493305</v>
      </c>
      <c r="GK14" s="35">
        <f t="shared" si="202"/>
        <v>30000</v>
      </c>
      <c r="GL14" s="35">
        <f t="shared" si="203"/>
        <v>30000</v>
      </c>
      <c r="GM14" s="35">
        <f t="shared" si="204"/>
        <v>20331</v>
      </c>
      <c r="GN14" s="35">
        <f t="shared" si="205"/>
        <v>1710020</v>
      </c>
      <c r="GO14" s="35">
        <f t="shared" si="206"/>
        <v>2523306</v>
      </c>
      <c r="GP14" s="35">
        <f t="shared" si="207"/>
        <v>10700</v>
      </c>
      <c r="GQ14" s="35">
        <f t="shared" si="208"/>
        <v>2081404</v>
      </c>
      <c r="GR14" s="35">
        <f t="shared" si="209"/>
        <v>2070000</v>
      </c>
      <c r="GS14" s="35">
        <f t="shared" si="210"/>
        <v>0</v>
      </c>
      <c r="GT14" s="35">
        <f t="shared" si="211"/>
        <v>2081404</v>
      </c>
      <c r="GU14" s="35">
        <f t="shared" si="212"/>
        <v>30000</v>
      </c>
      <c r="GV14" s="35">
        <f t="shared" si="213"/>
        <v>30000</v>
      </c>
      <c r="GW14" s="35">
        <f t="shared" si="214"/>
        <v>0</v>
      </c>
      <c r="GX14" s="35">
        <f t="shared" si="215"/>
        <v>2111404</v>
      </c>
      <c r="GY14" s="35">
        <f t="shared" si="216"/>
        <v>2100000</v>
      </c>
      <c r="GZ14" s="35">
        <f t="shared" si="217"/>
        <v>0</v>
      </c>
      <c r="HA14" s="35">
        <f t="shared" si="218"/>
        <v>2111404</v>
      </c>
      <c r="HB14" s="35">
        <f t="shared" si="219"/>
        <v>14840</v>
      </c>
      <c r="HC14" s="35">
        <f t="shared" si="220"/>
        <v>1710020</v>
      </c>
      <c r="HD14" s="35">
        <f t="shared" si="221"/>
        <v>2537670</v>
      </c>
      <c r="HE14" s="35">
        <f t="shared" si="222"/>
        <v>30000</v>
      </c>
      <c r="HF14" s="35">
        <f t="shared" si="223"/>
        <v>30000</v>
      </c>
      <c r="HG14" s="35">
        <f t="shared" si="224"/>
        <v>20216</v>
      </c>
      <c r="HH14" s="35">
        <f t="shared" si="225"/>
        <v>1730236</v>
      </c>
      <c r="HI14" s="35">
        <f t="shared" si="226"/>
        <v>2567670</v>
      </c>
      <c r="HJ14" s="35">
        <f t="shared" si="227"/>
        <v>10700</v>
      </c>
      <c r="HK14" s="35">
        <f t="shared" si="228"/>
        <v>2111404</v>
      </c>
      <c r="HL14" s="35">
        <f t="shared" si="229"/>
        <v>2100000</v>
      </c>
      <c r="HM14" s="35">
        <f t="shared" si="230"/>
        <v>0</v>
      </c>
      <c r="HN14" s="35">
        <f t="shared" si="231"/>
        <v>2111404</v>
      </c>
      <c r="HO14" s="35">
        <f t="shared" si="232"/>
        <v>30000</v>
      </c>
      <c r="HP14" s="35">
        <f t="shared" si="233"/>
        <v>30000</v>
      </c>
      <c r="HQ14" s="35">
        <f t="shared" si="234"/>
        <v>0</v>
      </c>
      <c r="HR14" s="35">
        <f t="shared" si="235"/>
        <v>2141404</v>
      </c>
      <c r="HS14" s="35">
        <f t="shared" si="236"/>
        <v>2130000</v>
      </c>
      <c r="HT14" s="35">
        <f t="shared" si="237"/>
        <v>0</v>
      </c>
      <c r="HU14" s="35">
        <f t="shared" si="238"/>
        <v>2141404</v>
      </c>
      <c r="HV14" s="35">
        <f t="shared" si="239"/>
        <v>14923</v>
      </c>
      <c r="HW14" s="35">
        <f t="shared" si="240"/>
        <v>1730236</v>
      </c>
      <c r="HX14" s="35">
        <f t="shared" si="241"/>
        <v>2582031</v>
      </c>
      <c r="HY14" s="35">
        <f t="shared" si="242"/>
        <v>30000</v>
      </c>
      <c r="HZ14" s="35">
        <f t="shared" si="243"/>
        <v>30000</v>
      </c>
      <c r="IA14" s="35">
        <f t="shared" si="244"/>
        <v>20103</v>
      </c>
      <c r="IB14" s="35">
        <f t="shared" si="245"/>
        <v>1750339</v>
      </c>
      <c r="IC14" s="35">
        <f t="shared" si="246"/>
        <v>2612031</v>
      </c>
      <c r="ID14" s="35">
        <f t="shared" si="247"/>
        <v>10700</v>
      </c>
      <c r="IE14" s="35">
        <f t="shared" si="248"/>
        <v>2141404</v>
      </c>
      <c r="IF14" s="35">
        <f t="shared" si="249"/>
        <v>2130000</v>
      </c>
      <c r="IG14" s="35">
        <f t="shared" si="250"/>
        <v>0</v>
      </c>
      <c r="IH14" s="35">
        <f t="shared" si="251"/>
        <v>2141404</v>
      </c>
      <c r="II14" s="35">
        <f t="shared" si="252"/>
        <v>30000</v>
      </c>
      <c r="IJ14" s="35">
        <f t="shared" si="253"/>
        <v>30000</v>
      </c>
      <c r="IK14" s="35">
        <f t="shared" si="254"/>
        <v>0</v>
      </c>
      <c r="IL14" s="35">
        <f t="shared" si="255"/>
        <v>2171404</v>
      </c>
      <c r="IM14" s="35">
        <f t="shared" si="256"/>
        <v>2160000</v>
      </c>
      <c r="IN14" s="35">
        <f t="shared" si="257"/>
        <v>0</v>
      </c>
      <c r="IO14" s="35">
        <f t="shared" si="258"/>
        <v>2171404</v>
      </c>
      <c r="IP14" s="35">
        <f t="shared" si="259"/>
        <v>15008</v>
      </c>
      <c r="IQ14" s="35">
        <f t="shared" si="260"/>
        <v>1750339</v>
      </c>
      <c r="IR14" s="35">
        <f t="shared" si="261"/>
        <v>2626909</v>
      </c>
      <c r="IS14" s="35">
        <f t="shared" si="262"/>
        <v>30000</v>
      </c>
      <c r="IT14" s="35">
        <f t="shared" si="263"/>
        <v>30000</v>
      </c>
      <c r="IU14" s="35">
        <f t="shared" si="264"/>
        <v>19989</v>
      </c>
      <c r="IV14" s="35">
        <f t="shared" si="265"/>
        <v>1770328</v>
      </c>
      <c r="IW14" s="35">
        <f t="shared" si="266"/>
        <v>2656908</v>
      </c>
    </row>
    <row r="15" spans="1:257" x14ac:dyDescent="0.5">
      <c r="A15" s="34">
        <f t="shared" ca="1" si="12"/>
        <v>7</v>
      </c>
      <c r="B15" s="34"/>
      <c r="C15" s="38"/>
      <c r="D15" s="34">
        <f t="shared" si="13"/>
        <v>360000</v>
      </c>
      <c r="E15" s="34">
        <f t="shared" si="14"/>
        <v>0</v>
      </c>
      <c r="F15" s="34">
        <f t="shared" si="15"/>
        <v>10700</v>
      </c>
      <c r="G15" s="34">
        <f t="shared" si="16"/>
        <v>0</v>
      </c>
      <c r="H15" s="34">
        <f t="shared" si="17"/>
        <v>0</v>
      </c>
      <c r="I15" s="34">
        <f t="shared" si="18"/>
        <v>2531404</v>
      </c>
      <c r="J15" s="34">
        <f t="shared" si="19"/>
        <v>2520000</v>
      </c>
      <c r="K15" s="34">
        <f t="shared" si="20"/>
        <v>2531404</v>
      </c>
      <c r="L15" s="34">
        <f t="shared" si="21"/>
        <v>16059</v>
      </c>
      <c r="M15" s="34">
        <f t="shared" si="22"/>
        <v>2001615</v>
      </c>
      <c r="N15" s="34">
        <f t="shared" si="23"/>
        <v>3214394</v>
      </c>
      <c r="O15" s="34" t="str">
        <f t="shared" si="24"/>
        <v>-</v>
      </c>
      <c r="P15" s="34" t="b">
        <f t="shared" si="25"/>
        <v>0</v>
      </c>
      <c r="Q15" s="34" t="b">
        <f t="shared" si="26"/>
        <v>0</v>
      </c>
      <c r="R15" s="35">
        <f t="shared" si="27"/>
        <v>10700</v>
      </c>
      <c r="S15" s="35">
        <f t="shared" si="28"/>
        <v>2171404</v>
      </c>
      <c r="T15" s="35">
        <f t="shared" si="29"/>
        <v>2160000</v>
      </c>
      <c r="U15" s="35">
        <f t="shared" si="30"/>
        <v>0</v>
      </c>
      <c r="V15" s="35">
        <f t="shared" si="31"/>
        <v>2171404</v>
      </c>
      <c r="W15" s="35">
        <f t="shared" si="32"/>
        <v>30000</v>
      </c>
      <c r="X15" s="35">
        <f t="shared" si="33"/>
        <v>30000</v>
      </c>
      <c r="Y15" s="35">
        <f t="shared" si="34"/>
        <v>0</v>
      </c>
      <c r="Z15" s="35">
        <f t="shared" si="35"/>
        <v>2201404</v>
      </c>
      <c r="AA15" s="35">
        <f t="shared" si="36"/>
        <v>2190000</v>
      </c>
      <c r="AB15" s="35">
        <f t="shared" si="37"/>
        <v>0</v>
      </c>
      <c r="AC15" s="35">
        <f t="shared" si="38"/>
        <v>2201404</v>
      </c>
      <c r="AD15" s="35">
        <f t="shared" si="39"/>
        <v>15093</v>
      </c>
      <c r="AE15" s="35">
        <f t="shared" si="40"/>
        <v>1770328</v>
      </c>
      <c r="AF15" s="35">
        <f t="shared" si="41"/>
        <v>2671956</v>
      </c>
      <c r="AG15" s="35">
        <f t="shared" si="42"/>
        <v>30000</v>
      </c>
      <c r="AH15" s="35">
        <f t="shared" si="43"/>
        <v>30000</v>
      </c>
      <c r="AI15" s="35">
        <f t="shared" si="44"/>
        <v>19877</v>
      </c>
      <c r="AJ15" s="35">
        <f t="shared" si="45"/>
        <v>1790205</v>
      </c>
      <c r="AK15" s="35">
        <f t="shared" si="46"/>
        <v>2701956</v>
      </c>
      <c r="AL15" s="35">
        <f t="shared" si="47"/>
        <v>10700</v>
      </c>
      <c r="AM15" s="35">
        <f t="shared" si="48"/>
        <v>2201404</v>
      </c>
      <c r="AN15" s="35">
        <f t="shared" si="49"/>
        <v>2190000</v>
      </c>
      <c r="AO15" s="35">
        <f t="shared" si="50"/>
        <v>0</v>
      </c>
      <c r="AP15" s="35">
        <f t="shared" si="51"/>
        <v>2201404</v>
      </c>
      <c r="AQ15" s="35">
        <f t="shared" si="52"/>
        <v>30000</v>
      </c>
      <c r="AR15" s="35">
        <f t="shared" si="53"/>
        <v>30000</v>
      </c>
      <c r="AS15" s="35">
        <f t="shared" si="54"/>
        <v>0</v>
      </c>
      <c r="AT15" s="35">
        <f t="shared" si="55"/>
        <v>2231404</v>
      </c>
      <c r="AU15" s="35">
        <f t="shared" si="56"/>
        <v>2220000</v>
      </c>
      <c r="AV15" s="35">
        <f t="shared" si="57"/>
        <v>0</v>
      </c>
      <c r="AW15" s="35">
        <f t="shared" si="58"/>
        <v>2231404</v>
      </c>
      <c r="AX15" s="35">
        <f t="shared" si="59"/>
        <v>15178</v>
      </c>
      <c r="AY15" s="35">
        <f t="shared" si="60"/>
        <v>1790205</v>
      </c>
      <c r="AZ15" s="35">
        <f t="shared" si="61"/>
        <v>2717173</v>
      </c>
      <c r="BA15" s="35">
        <f t="shared" si="62"/>
        <v>30000</v>
      </c>
      <c r="BB15" s="35">
        <f t="shared" si="63"/>
        <v>30000</v>
      </c>
      <c r="BC15" s="35">
        <f t="shared" si="64"/>
        <v>19765</v>
      </c>
      <c r="BD15" s="35">
        <f t="shared" si="65"/>
        <v>1809970</v>
      </c>
      <c r="BE15" s="35">
        <f t="shared" si="66"/>
        <v>2747172</v>
      </c>
      <c r="BF15" s="35">
        <f t="shared" si="67"/>
        <v>10700</v>
      </c>
      <c r="BG15" s="35">
        <f t="shared" si="68"/>
        <v>2231404</v>
      </c>
      <c r="BH15" s="35">
        <f t="shared" si="69"/>
        <v>2220000</v>
      </c>
      <c r="BI15" s="35">
        <f t="shared" si="70"/>
        <v>0</v>
      </c>
      <c r="BJ15" s="35">
        <f t="shared" si="71"/>
        <v>2231404</v>
      </c>
      <c r="BK15" s="35">
        <f t="shared" si="72"/>
        <v>30000</v>
      </c>
      <c r="BL15" s="35">
        <f t="shared" si="73"/>
        <v>30000</v>
      </c>
      <c r="BM15" s="35">
        <f t="shared" si="74"/>
        <v>0</v>
      </c>
      <c r="BN15" s="35">
        <f t="shared" si="75"/>
        <v>2261404</v>
      </c>
      <c r="BO15" s="35">
        <f t="shared" si="76"/>
        <v>2250000</v>
      </c>
      <c r="BP15" s="35">
        <f t="shared" si="77"/>
        <v>0</v>
      </c>
      <c r="BQ15" s="35">
        <f t="shared" si="78"/>
        <v>2261404</v>
      </c>
      <c r="BR15" s="35">
        <f t="shared" si="79"/>
        <v>15264</v>
      </c>
      <c r="BS15" s="35">
        <f t="shared" si="80"/>
        <v>1809970</v>
      </c>
      <c r="BT15" s="35">
        <f t="shared" si="81"/>
        <v>2762738</v>
      </c>
      <c r="BU15" s="35">
        <f t="shared" si="82"/>
        <v>30000</v>
      </c>
      <c r="BV15" s="35">
        <f t="shared" si="83"/>
        <v>30000</v>
      </c>
      <c r="BW15" s="35">
        <f t="shared" si="84"/>
        <v>19654</v>
      </c>
      <c r="BX15" s="35">
        <f t="shared" si="85"/>
        <v>1829624</v>
      </c>
      <c r="BY15" s="35">
        <f t="shared" si="86"/>
        <v>2792738</v>
      </c>
      <c r="BZ15" s="35">
        <f t="shared" si="87"/>
        <v>10700</v>
      </c>
      <c r="CA15" s="35">
        <f t="shared" si="88"/>
        <v>2261404</v>
      </c>
      <c r="CB15" s="35">
        <f t="shared" si="89"/>
        <v>2250000</v>
      </c>
      <c r="CC15" s="35">
        <f t="shared" si="90"/>
        <v>0</v>
      </c>
      <c r="CD15" s="35">
        <f t="shared" si="91"/>
        <v>2261404</v>
      </c>
      <c r="CE15" s="35">
        <f t="shared" si="92"/>
        <v>30000</v>
      </c>
      <c r="CF15" s="35">
        <f t="shared" si="93"/>
        <v>30000</v>
      </c>
      <c r="CG15" s="35">
        <f t="shared" si="94"/>
        <v>0</v>
      </c>
      <c r="CH15" s="35">
        <f t="shared" si="95"/>
        <v>2291404</v>
      </c>
      <c r="CI15" s="35">
        <f t="shared" si="96"/>
        <v>2280000</v>
      </c>
      <c r="CJ15" s="35">
        <f t="shared" si="97"/>
        <v>0</v>
      </c>
      <c r="CK15" s="35">
        <f t="shared" si="98"/>
        <v>2291404</v>
      </c>
      <c r="CL15" s="35">
        <f t="shared" si="99"/>
        <v>15350</v>
      </c>
      <c r="CM15" s="35">
        <f t="shared" si="100"/>
        <v>1829624</v>
      </c>
      <c r="CN15" s="35">
        <f t="shared" si="101"/>
        <v>2808473</v>
      </c>
      <c r="CO15" s="35">
        <f t="shared" si="102"/>
        <v>30000</v>
      </c>
      <c r="CP15" s="35">
        <f t="shared" si="103"/>
        <v>30000</v>
      </c>
      <c r="CQ15" s="35">
        <f t="shared" si="104"/>
        <v>19544</v>
      </c>
      <c r="CR15" s="35">
        <f t="shared" si="105"/>
        <v>1849168</v>
      </c>
      <c r="CS15" s="35">
        <f t="shared" si="106"/>
        <v>2838473</v>
      </c>
      <c r="CT15" s="35">
        <f t="shared" si="107"/>
        <v>10700</v>
      </c>
      <c r="CU15" s="35">
        <f t="shared" si="108"/>
        <v>2291404</v>
      </c>
      <c r="CV15" s="35">
        <f t="shared" si="109"/>
        <v>2280000</v>
      </c>
      <c r="CW15" s="35">
        <f t="shared" si="110"/>
        <v>0</v>
      </c>
      <c r="CX15" s="35">
        <f t="shared" si="111"/>
        <v>2291404</v>
      </c>
      <c r="CY15" s="35">
        <f t="shared" si="112"/>
        <v>30000</v>
      </c>
      <c r="CZ15" s="35">
        <f t="shared" si="113"/>
        <v>30000</v>
      </c>
      <c r="DA15" s="35">
        <f t="shared" si="114"/>
        <v>0</v>
      </c>
      <c r="DB15" s="35">
        <f t="shared" si="115"/>
        <v>2321404</v>
      </c>
      <c r="DC15" s="35">
        <f t="shared" si="116"/>
        <v>2310000</v>
      </c>
      <c r="DD15" s="35">
        <f t="shared" si="117"/>
        <v>0</v>
      </c>
      <c r="DE15" s="35">
        <f t="shared" si="118"/>
        <v>2321404</v>
      </c>
      <c r="DF15" s="35">
        <f t="shared" si="119"/>
        <v>15437</v>
      </c>
      <c r="DG15" s="35">
        <f t="shared" si="120"/>
        <v>1849168</v>
      </c>
      <c r="DH15" s="35">
        <f t="shared" si="121"/>
        <v>2854561</v>
      </c>
      <c r="DI15" s="35">
        <f t="shared" si="122"/>
        <v>30000</v>
      </c>
      <c r="DJ15" s="35">
        <f t="shared" si="123"/>
        <v>30000</v>
      </c>
      <c r="DK15" s="35">
        <f t="shared" si="124"/>
        <v>19434</v>
      </c>
      <c r="DL15" s="35">
        <f t="shared" si="125"/>
        <v>1868602</v>
      </c>
      <c r="DM15" s="35">
        <f t="shared" si="126"/>
        <v>2884561</v>
      </c>
      <c r="DN15" s="35">
        <f t="shared" si="127"/>
        <v>10700</v>
      </c>
      <c r="DO15" s="35">
        <f t="shared" si="128"/>
        <v>2321404</v>
      </c>
      <c r="DP15" s="35">
        <f t="shared" si="129"/>
        <v>2310000</v>
      </c>
      <c r="DQ15" s="35">
        <f t="shared" si="130"/>
        <v>0</v>
      </c>
      <c r="DR15" s="35">
        <f t="shared" si="131"/>
        <v>2321404</v>
      </c>
      <c r="DS15" s="35">
        <f t="shared" si="132"/>
        <v>30000</v>
      </c>
      <c r="DT15" s="35">
        <f t="shared" si="133"/>
        <v>30000</v>
      </c>
      <c r="DU15" s="35">
        <f t="shared" si="134"/>
        <v>0</v>
      </c>
      <c r="DV15" s="35">
        <f t="shared" si="135"/>
        <v>2351404</v>
      </c>
      <c r="DW15" s="35">
        <f t="shared" si="136"/>
        <v>2340000</v>
      </c>
      <c r="DX15" s="35">
        <f t="shared" si="137"/>
        <v>0</v>
      </c>
      <c r="DY15" s="35">
        <f t="shared" si="138"/>
        <v>2351404</v>
      </c>
      <c r="DZ15" s="35">
        <f t="shared" si="139"/>
        <v>15524</v>
      </c>
      <c r="EA15" s="35">
        <f t="shared" si="140"/>
        <v>1868602</v>
      </c>
      <c r="EB15" s="35">
        <f t="shared" si="141"/>
        <v>2900818</v>
      </c>
      <c r="EC15" s="35">
        <f t="shared" si="142"/>
        <v>30000</v>
      </c>
      <c r="ED15" s="35">
        <f t="shared" si="143"/>
        <v>30000</v>
      </c>
      <c r="EE15" s="35">
        <f t="shared" si="144"/>
        <v>19325</v>
      </c>
      <c r="EF15" s="35">
        <f t="shared" si="145"/>
        <v>1887927</v>
      </c>
      <c r="EG15" s="35">
        <f t="shared" si="146"/>
        <v>2930818</v>
      </c>
      <c r="EH15" s="35">
        <f t="shared" si="147"/>
        <v>10700</v>
      </c>
      <c r="EI15" s="35">
        <f t="shared" si="148"/>
        <v>2351404</v>
      </c>
      <c r="EJ15" s="35">
        <f t="shared" si="149"/>
        <v>2340000</v>
      </c>
      <c r="EK15" s="35">
        <f t="shared" si="150"/>
        <v>0</v>
      </c>
      <c r="EL15" s="35">
        <f t="shared" si="151"/>
        <v>2351404</v>
      </c>
      <c r="EM15" s="35">
        <f t="shared" si="152"/>
        <v>30000</v>
      </c>
      <c r="EN15" s="35">
        <f t="shared" si="153"/>
        <v>30000</v>
      </c>
      <c r="EO15" s="35">
        <f t="shared" si="154"/>
        <v>0</v>
      </c>
      <c r="EP15" s="35">
        <f t="shared" si="155"/>
        <v>2381404</v>
      </c>
      <c r="EQ15" s="35">
        <f t="shared" si="156"/>
        <v>2370000</v>
      </c>
      <c r="ER15" s="35">
        <f t="shared" si="157"/>
        <v>0</v>
      </c>
      <c r="ES15" s="35">
        <f t="shared" si="158"/>
        <v>2381404</v>
      </c>
      <c r="ET15" s="35">
        <f t="shared" si="159"/>
        <v>15612</v>
      </c>
      <c r="EU15" s="35">
        <f t="shared" si="160"/>
        <v>1887927</v>
      </c>
      <c r="EV15" s="35">
        <f t="shared" si="161"/>
        <v>2947432</v>
      </c>
      <c r="EW15" s="35">
        <f t="shared" si="162"/>
        <v>30000</v>
      </c>
      <c r="EX15" s="35">
        <f t="shared" si="163"/>
        <v>30000</v>
      </c>
      <c r="EY15" s="35">
        <f t="shared" si="164"/>
        <v>19216</v>
      </c>
      <c r="EZ15" s="35">
        <f t="shared" si="165"/>
        <v>1907143</v>
      </c>
      <c r="FA15" s="35">
        <f t="shared" si="166"/>
        <v>2977432</v>
      </c>
      <c r="FB15" s="35">
        <f t="shared" si="167"/>
        <v>10700</v>
      </c>
      <c r="FC15" s="35">
        <f t="shared" si="168"/>
        <v>2381404</v>
      </c>
      <c r="FD15" s="35">
        <f t="shared" si="169"/>
        <v>2370000</v>
      </c>
      <c r="FE15" s="35">
        <f t="shared" si="170"/>
        <v>0</v>
      </c>
      <c r="FF15" s="35">
        <f t="shared" si="171"/>
        <v>2381404</v>
      </c>
      <c r="FG15" s="35">
        <f t="shared" si="172"/>
        <v>30000</v>
      </c>
      <c r="FH15" s="35">
        <f t="shared" si="173"/>
        <v>30000</v>
      </c>
      <c r="FI15" s="35">
        <f t="shared" si="174"/>
        <v>0</v>
      </c>
      <c r="FJ15" s="35">
        <f t="shared" si="175"/>
        <v>2411404</v>
      </c>
      <c r="FK15" s="35">
        <f t="shared" si="176"/>
        <v>2400000</v>
      </c>
      <c r="FL15" s="35">
        <f t="shared" si="177"/>
        <v>0</v>
      </c>
      <c r="FM15" s="35">
        <f t="shared" si="178"/>
        <v>2411404</v>
      </c>
      <c r="FN15" s="35">
        <f t="shared" si="179"/>
        <v>15700</v>
      </c>
      <c r="FO15" s="35">
        <f t="shared" si="180"/>
        <v>1907143</v>
      </c>
      <c r="FP15" s="35">
        <f t="shared" si="181"/>
        <v>2994215</v>
      </c>
      <c r="FQ15" s="35">
        <f t="shared" si="182"/>
        <v>30000</v>
      </c>
      <c r="FR15" s="35">
        <f t="shared" si="183"/>
        <v>30000</v>
      </c>
      <c r="FS15" s="35">
        <f t="shared" si="184"/>
        <v>19108</v>
      </c>
      <c r="FT15" s="35">
        <f t="shared" si="185"/>
        <v>1926251</v>
      </c>
      <c r="FU15" s="35">
        <f t="shared" si="186"/>
        <v>3024214</v>
      </c>
      <c r="FV15" s="35">
        <f t="shared" si="187"/>
        <v>10700</v>
      </c>
      <c r="FW15" s="35">
        <f t="shared" si="188"/>
        <v>2411404</v>
      </c>
      <c r="FX15" s="35">
        <f t="shared" si="189"/>
        <v>2400000</v>
      </c>
      <c r="FY15" s="35">
        <f t="shared" si="190"/>
        <v>0</v>
      </c>
      <c r="FZ15" s="35">
        <f t="shared" si="191"/>
        <v>2411404</v>
      </c>
      <c r="GA15" s="35">
        <f t="shared" si="192"/>
        <v>30000</v>
      </c>
      <c r="GB15" s="35">
        <f t="shared" si="193"/>
        <v>30000</v>
      </c>
      <c r="GC15" s="35">
        <f t="shared" si="194"/>
        <v>0</v>
      </c>
      <c r="GD15" s="35">
        <f t="shared" si="195"/>
        <v>2441404</v>
      </c>
      <c r="GE15" s="35">
        <f t="shared" si="196"/>
        <v>2430000</v>
      </c>
      <c r="GF15" s="35">
        <f t="shared" si="197"/>
        <v>0</v>
      </c>
      <c r="GG15" s="35">
        <f t="shared" si="198"/>
        <v>2441404</v>
      </c>
      <c r="GH15" s="35">
        <f t="shared" si="199"/>
        <v>15789</v>
      </c>
      <c r="GI15" s="35">
        <f t="shared" si="200"/>
        <v>1926251</v>
      </c>
      <c r="GJ15" s="35">
        <f t="shared" si="201"/>
        <v>3041358</v>
      </c>
      <c r="GK15" s="35">
        <f t="shared" si="202"/>
        <v>30000</v>
      </c>
      <c r="GL15" s="35">
        <f t="shared" si="203"/>
        <v>30000</v>
      </c>
      <c r="GM15" s="35">
        <f t="shared" si="204"/>
        <v>19001</v>
      </c>
      <c r="GN15" s="35">
        <f t="shared" si="205"/>
        <v>1945252</v>
      </c>
      <c r="GO15" s="35">
        <f t="shared" si="206"/>
        <v>3071358</v>
      </c>
      <c r="GP15" s="35">
        <f t="shared" si="207"/>
        <v>10700</v>
      </c>
      <c r="GQ15" s="35">
        <f t="shared" si="208"/>
        <v>2441404</v>
      </c>
      <c r="GR15" s="35">
        <f t="shared" si="209"/>
        <v>2430000</v>
      </c>
      <c r="GS15" s="35">
        <f t="shared" si="210"/>
        <v>0</v>
      </c>
      <c r="GT15" s="35">
        <f t="shared" si="211"/>
        <v>2441404</v>
      </c>
      <c r="GU15" s="35">
        <f t="shared" si="212"/>
        <v>30000</v>
      </c>
      <c r="GV15" s="35">
        <f t="shared" si="213"/>
        <v>30000</v>
      </c>
      <c r="GW15" s="35">
        <f t="shared" si="214"/>
        <v>0</v>
      </c>
      <c r="GX15" s="35">
        <f t="shared" si="215"/>
        <v>2471404</v>
      </c>
      <c r="GY15" s="35">
        <f t="shared" si="216"/>
        <v>2460000</v>
      </c>
      <c r="GZ15" s="35">
        <f t="shared" si="217"/>
        <v>0</v>
      </c>
      <c r="HA15" s="35">
        <f t="shared" si="218"/>
        <v>2471404</v>
      </c>
      <c r="HB15" s="35">
        <f t="shared" si="219"/>
        <v>15878</v>
      </c>
      <c r="HC15" s="35">
        <f t="shared" si="220"/>
        <v>1945252</v>
      </c>
      <c r="HD15" s="35">
        <f t="shared" si="221"/>
        <v>3088671</v>
      </c>
      <c r="HE15" s="35">
        <f t="shared" si="222"/>
        <v>30000</v>
      </c>
      <c r="HF15" s="35">
        <f t="shared" si="223"/>
        <v>30000</v>
      </c>
      <c r="HG15" s="35">
        <f t="shared" si="224"/>
        <v>18894</v>
      </c>
      <c r="HH15" s="35">
        <f t="shared" si="225"/>
        <v>1964146</v>
      </c>
      <c r="HI15" s="35">
        <f t="shared" si="226"/>
        <v>3118671</v>
      </c>
      <c r="HJ15" s="35">
        <f t="shared" si="227"/>
        <v>10700</v>
      </c>
      <c r="HK15" s="35">
        <f t="shared" si="228"/>
        <v>2471404</v>
      </c>
      <c r="HL15" s="35">
        <f t="shared" si="229"/>
        <v>2460000</v>
      </c>
      <c r="HM15" s="35">
        <f t="shared" si="230"/>
        <v>0</v>
      </c>
      <c r="HN15" s="35">
        <f t="shared" si="231"/>
        <v>2471404</v>
      </c>
      <c r="HO15" s="35">
        <f t="shared" si="232"/>
        <v>30000</v>
      </c>
      <c r="HP15" s="35">
        <f t="shared" si="233"/>
        <v>30000</v>
      </c>
      <c r="HQ15" s="35">
        <f t="shared" si="234"/>
        <v>0</v>
      </c>
      <c r="HR15" s="35">
        <f t="shared" si="235"/>
        <v>2501404</v>
      </c>
      <c r="HS15" s="35">
        <f t="shared" si="236"/>
        <v>2490000</v>
      </c>
      <c r="HT15" s="35">
        <f t="shared" si="237"/>
        <v>0</v>
      </c>
      <c r="HU15" s="35">
        <f t="shared" si="238"/>
        <v>2501404</v>
      </c>
      <c r="HV15" s="35">
        <f t="shared" si="239"/>
        <v>15968</v>
      </c>
      <c r="HW15" s="35">
        <f t="shared" si="240"/>
        <v>1964146</v>
      </c>
      <c r="HX15" s="35">
        <f t="shared" si="241"/>
        <v>3136348</v>
      </c>
      <c r="HY15" s="35">
        <f t="shared" si="242"/>
        <v>30000</v>
      </c>
      <c r="HZ15" s="35">
        <f t="shared" si="243"/>
        <v>30000</v>
      </c>
      <c r="IA15" s="35">
        <f t="shared" si="244"/>
        <v>18788</v>
      </c>
      <c r="IB15" s="35">
        <f t="shared" si="245"/>
        <v>1982934</v>
      </c>
      <c r="IC15" s="35">
        <f t="shared" si="246"/>
        <v>3166349</v>
      </c>
      <c r="ID15" s="35">
        <f t="shared" si="247"/>
        <v>10700</v>
      </c>
      <c r="IE15" s="35">
        <f t="shared" si="248"/>
        <v>2501404</v>
      </c>
      <c r="IF15" s="35">
        <f t="shared" si="249"/>
        <v>2490000</v>
      </c>
      <c r="IG15" s="35">
        <f t="shared" si="250"/>
        <v>0</v>
      </c>
      <c r="IH15" s="35">
        <f t="shared" si="251"/>
        <v>2501404</v>
      </c>
      <c r="II15" s="35">
        <f t="shared" si="252"/>
        <v>30000</v>
      </c>
      <c r="IJ15" s="35">
        <f t="shared" si="253"/>
        <v>30000</v>
      </c>
      <c r="IK15" s="35">
        <f t="shared" si="254"/>
        <v>0</v>
      </c>
      <c r="IL15" s="35">
        <f t="shared" si="255"/>
        <v>2531404</v>
      </c>
      <c r="IM15" s="35">
        <f t="shared" si="256"/>
        <v>2520000</v>
      </c>
      <c r="IN15" s="35">
        <f t="shared" si="257"/>
        <v>0</v>
      </c>
      <c r="IO15" s="35">
        <f t="shared" si="258"/>
        <v>2531404</v>
      </c>
      <c r="IP15" s="35">
        <f t="shared" si="259"/>
        <v>16059</v>
      </c>
      <c r="IQ15" s="35">
        <f t="shared" si="260"/>
        <v>1982934</v>
      </c>
      <c r="IR15" s="35">
        <f t="shared" si="261"/>
        <v>3184394</v>
      </c>
      <c r="IS15" s="35">
        <f t="shared" si="262"/>
        <v>30000</v>
      </c>
      <c r="IT15" s="35">
        <f t="shared" si="263"/>
        <v>30000</v>
      </c>
      <c r="IU15" s="35">
        <f t="shared" si="264"/>
        <v>18681</v>
      </c>
      <c r="IV15" s="35">
        <f t="shared" si="265"/>
        <v>2001615</v>
      </c>
      <c r="IW15" s="35">
        <f t="shared" si="266"/>
        <v>3214394</v>
      </c>
    </row>
    <row r="16" spans="1:257" x14ac:dyDescent="0.5">
      <c r="A16" s="34">
        <f t="shared" ca="1" si="12"/>
        <v>8</v>
      </c>
      <c r="B16" s="34"/>
      <c r="C16" s="38"/>
      <c r="D16" s="34">
        <f t="shared" si="13"/>
        <v>360000</v>
      </c>
      <c r="E16" s="34">
        <f t="shared" si="14"/>
        <v>0</v>
      </c>
      <c r="F16" s="34">
        <f t="shared" si="15"/>
        <v>10700</v>
      </c>
      <c r="G16" s="34">
        <f t="shared" si="16"/>
        <v>0</v>
      </c>
      <c r="H16" s="34">
        <f t="shared" si="17"/>
        <v>0</v>
      </c>
      <c r="I16" s="34">
        <f t="shared" si="18"/>
        <v>2891404</v>
      </c>
      <c r="J16" s="34">
        <f t="shared" si="19"/>
        <v>2880000</v>
      </c>
      <c r="K16" s="34">
        <f t="shared" si="20"/>
        <v>2891404</v>
      </c>
      <c r="L16" s="34">
        <f t="shared" si="21"/>
        <v>17183</v>
      </c>
      <c r="M16" s="34">
        <f t="shared" si="22"/>
        <v>2217763</v>
      </c>
      <c r="N16" s="34">
        <f t="shared" si="23"/>
        <v>3810782</v>
      </c>
      <c r="O16" s="34" t="str">
        <f t="shared" si="24"/>
        <v>-</v>
      </c>
      <c r="P16" s="34" t="b">
        <f t="shared" si="25"/>
        <v>0</v>
      </c>
      <c r="Q16" s="34" t="b">
        <f t="shared" si="26"/>
        <v>0</v>
      </c>
      <c r="R16" s="35">
        <f t="shared" si="27"/>
        <v>10700</v>
      </c>
      <c r="S16" s="35">
        <f t="shared" si="28"/>
        <v>2531404</v>
      </c>
      <c r="T16" s="35">
        <f t="shared" si="29"/>
        <v>2520000</v>
      </c>
      <c r="U16" s="35">
        <f t="shared" si="30"/>
        <v>0</v>
      </c>
      <c r="V16" s="35">
        <f t="shared" si="31"/>
        <v>2531404</v>
      </c>
      <c r="W16" s="35">
        <f t="shared" si="32"/>
        <v>30000</v>
      </c>
      <c r="X16" s="35">
        <f t="shared" si="33"/>
        <v>30000</v>
      </c>
      <c r="Y16" s="35">
        <f t="shared" si="34"/>
        <v>0</v>
      </c>
      <c r="Z16" s="35">
        <f t="shared" si="35"/>
        <v>2561404</v>
      </c>
      <c r="AA16" s="35">
        <f t="shared" si="36"/>
        <v>2550000</v>
      </c>
      <c r="AB16" s="35">
        <f t="shared" si="37"/>
        <v>0</v>
      </c>
      <c r="AC16" s="35">
        <f t="shared" si="38"/>
        <v>2561404</v>
      </c>
      <c r="AD16" s="35">
        <f t="shared" si="39"/>
        <v>16150</v>
      </c>
      <c r="AE16" s="35">
        <f t="shared" si="40"/>
        <v>2001615</v>
      </c>
      <c r="AF16" s="35">
        <f t="shared" si="41"/>
        <v>3232608</v>
      </c>
      <c r="AG16" s="35">
        <f t="shared" si="42"/>
        <v>30000</v>
      </c>
      <c r="AH16" s="35">
        <f t="shared" si="43"/>
        <v>30000</v>
      </c>
      <c r="AI16" s="35">
        <f t="shared" si="44"/>
        <v>18576</v>
      </c>
      <c r="AJ16" s="35">
        <f t="shared" si="45"/>
        <v>2020191</v>
      </c>
      <c r="AK16" s="35">
        <f t="shared" si="46"/>
        <v>3262608</v>
      </c>
      <c r="AL16" s="35">
        <f t="shared" si="47"/>
        <v>10700</v>
      </c>
      <c r="AM16" s="35">
        <f t="shared" si="48"/>
        <v>2561404</v>
      </c>
      <c r="AN16" s="35">
        <f t="shared" si="49"/>
        <v>2550000</v>
      </c>
      <c r="AO16" s="35">
        <f t="shared" si="50"/>
        <v>0</v>
      </c>
      <c r="AP16" s="35">
        <f t="shared" si="51"/>
        <v>2561404</v>
      </c>
      <c r="AQ16" s="35">
        <f t="shared" si="52"/>
        <v>30000</v>
      </c>
      <c r="AR16" s="35">
        <f t="shared" si="53"/>
        <v>30000</v>
      </c>
      <c r="AS16" s="35">
        <f t="shared" si="54"/>
        <v>0</v>
      </c>
      <c r="AT16" s="35">
        <f t="shared" si="55"/>
        <v>2591404</v>
      </c>
      <c r="AU16" s="35">
        <f t="shared" si="56"/>
        <v>2580000</v>
      </c>
      <c r="AV16" s="35">
        <f t="shared" si="57"/>
        <v>0</v>
      </c>
      <c r="AW16" s="35">
        <f t="shared" si="58"/>
        <v>2591404</v>
      </c>
      <c r="AX16" s="35">
        <f t="shared" si="59"/>
        <v>16241</v>
      </c>
      <c r="AY16" s="35">
        <f t="shared" si="60"/>
        <v>2020191</v>
      </c>
      <c r="AZ16" s="35">
        <f t="shared" si="61"/>
        <v>3280992</v>
      </c>
      <c r="BA16" s="35">
        <f t="shared" si="62"/>
        <v>30000</v>
      </c>
      <c r="BB16" s="35">
        <f t="shared" si="63"/>
        <v>30000</v>
      </c>
      <c r="BC16" s="35">
        <f t="shared" si="64"/>
        <v>18472</v>
      </c>
      <c r="BD16" s="35">
        <f t="shared" si="65"/>
        <v>2038663</v>
      </c>
      <c r="BE16" s="35">
        <f t="shared" si="66"/>
        <v>3310993</v>
      </c>
      <c r="BF16" s="35">
        <f t="shared" si="67"/>
        <v>10700</v>
      </c>
      <c r="BG16" s="35">
        <f t="shared" si="68"/>
        <v>2591404</v>
      </c>
      <c r="BH16" s="35">
        <f t="shared" si="69"/>
        <v>2580000</v>
      </c>
      <c r="BI16" s="35">
        <f t="shared" si="70"/>
        <v>0</v>
      </c>
      <c r="BJ16" s="35">
        <f t="shared" si="71"/>
        <v>2591404</v>
      </c>
      <c r="BK16" s="35">
        <f t="shared" si="72"/>
        <v>30000</v>
      </c>
      <c r="BL16" s="35">
        <f t="shared" si="73"/>
        <v>30000</v>
      </c>
      <c r="BM16" s="35">
        <f t="shared" si="74"/>
        <v>0</v>
      </c>
      <c r="BN16" s="35">
        <f t="shared" si="75"/>
        <v>2621404</v>
      </c>
      <c r="BO16" s="35">
        <f t="shared" si="76"/>
        <v>2610000</v>
      </c>
      <c r="BP16" s="35">
        <f t="shared" si="77"/>
        <v>0</v>
      </c>
      <c r="BQ16" s="35">
        <f t="shared" si="78"/>
        <v>2621404</v>
      </c>
      <c r="BR16" s="35">
        <f t="shared" si="79"/>
        <v>16333</v>
      </c>
      <c r="BS16" s="35">
        <f t="shared" si="80"/>
        <v>2038663</v>
      </c>
      <c r="BT16" s="35">
        <f t="shared" si="81"/>
        <v>3329748</v>
      </c>
      <c r="BU16" s="35">
        <f t="shared" si="82"/>
        <v>30000</v>
      </c>
      <c r="BV16" s="35">
        <f t="shared" si="83"/>
        <v>30000</v>
      </c>
      <c r="BW16" s="35">
        <f t="shared" si="84"/>
        <v>18368</v>
      </c>
      <c r="BX16" s="35">
        <f t="shared" si="85"/>
        <v>2057031</v>
      </c>
      <c r="BY16" s="35">
        <f t="shared" si="86"/>
        <v>3359749</v>
      </c>
      <c r="BZ16" s="35">
        <f t="shared" si="87"/>
        <v>10700</v>
      </c>
      <c r="CA16" s="35">
        <f t="shared" si="88"/>
        <v>2621404</v>
      </c>
      <c r="CB16" s="35">
        <f t="shared" si="89"/>
        <v>2610000</v>
      </c>
      <c r="CC16" s="35">
        <f t="shared" si="90"/>
        <v>0</v>
      </c>
      <c r="CD16" s="35">
        <f t="shared" si="91"/>
        <v>2621404</v>
      </c>
      <c r="CE16" s="35">
        <f t="shared" si="92"/>
        <v>30000</v>
      </c>
      <c r="CF16" s="35">
        <f t="shared" si="93"/>
        <v>30000</v>
      </c>
      <c r="CG16" s="35">
        <f t="shared" si="94"/>
        <v>0</v>
      </c>
      <c r="CH16" s="35">
        <f t="shared" si="95"/>
        <v>2651404</v>
      </c>
      <c r="CI16" s="35">
        <f t="shared" si="96"/>
        <v>2640000</v>
      </c>
      <c r="CJ16" s="35">
        <f t="shared" si="97"/>
        <v>0</v>
      </c>
      <c r="CK16" s="35">
        <f t="shared" si="98"/>
        <v>2651404</v>
      </c>
      <c r="CL16" s="35">
        <f t="shared" si="99"/>
        <v>16425</v>
      </c>
      <c r="CM16" s="35">
        <f t="shared" si="100"/>
        <v>2057031</v>
      </c>
      <c r="CN16" s="35">
        <f t="shared" si="101"/>
        <v>3378673</v>
      </c>
      <c r="CO16" s="35">
        <f t="shared" si="102"/>
        <v>30000</v>
      </c>
      <c r="CP16" s="35">
        <f t="shared" si="103"/>
        <v>30000</v>
      </c>
      <c r="CQ16" s="35">
        <f t="shared" si="104"/>
        <v>18265</v>
      </c>
      <c r="CR16" s="35">
        <f t="shared" si="105"/>
        <v>2075296</v>
      </c>
      <c r="CS16" s="35">
        <f t="shared" si="106"/>
        <v>3408674</v>
      </c>
      <c r="CT16" s="35">
        <f t="shared" si="107"/>
        <v>10700</v>
      </c>
      <c r="CU16" s="35">
        <f t="shared" si="108"/>
        <v>2651404</v>
      </c>
      <c r="CV16" s="35">
        <f t="shared" si="109"/>
        <v>2640000</v>
      </c>
      <c r="CW16" s="35">
        <f t="shared" si="110"/>
        <v>0</v>
      </c>
      <c r="CX16" s="35">
        <f t="shared" si="111"/>
        <v>2651404</v>
      </c>
      <c r="CY16" s="35">
        <f t="shared" si="112"/>
        <v>30000</v>
      </c>
      <c r="CZ16" s="35">
        <f t="shared" si="113"/>
        <v>30000</v>
      </c>
      <c r="DA16" s="35">
        <f t="shared" si="114"/>
        <v>0</v>
      </c>
      <c r="DB16" s="35">
        <f t="shared" si="115"/>
        <v>2681404</v>
      </c>
      <c r="DC16" s="35">
        <f t="shared" si="116"/>
        <v>2670000</v>
      </c>
      <c r="DD16" s="35">
        <f t="shared" si="117"/>
        <v>0</v>
      </c>
      <c r="DE16" s="35">
        <f t="shared" si="118"/>
        <v>2681404</v>
      </c>
      <c r="DF16" s="35">
        <f t="shared" si="119"/>
        <v>16518</v>
      </c>
      <c r="DG16" s="35">
        <f t="shared" si="120"/>
        <v>2075296</v>
      </c>
      <c r="DH16" s="35">
        <f t="shared" si="121"/>
        <v>3427974</v>
      </c>
      <c r="DI16" s="35">
        <f t="shared" si="122"/>
        <v>30000</v>
      </c>
      <c r="DJ16" s="35">
        <f t="shared" si="123"/>
        <v>30000</v>
      </c>
      <c r="DK16" s="35">
        <f t="shared" si="124"/>
        <v>18162</v>
      </c>
      <c r="DL16" s="35">
        <f t="shared" si="125"/>
        <v>2093458</v>
      </c>
      <c r="DM16" s="35">
        <f t="shared" si="126"/>
        <v>3457974</v>
      </c>
      <c r="DN16" s="35">
        <f t="shared" si="127"/>
        <v>10700</v>
      </c>
      <c r="DO16" s="35">
        <f t="shared" si="128"/>
        <v>2681404</v>
      </c>
      <c r="DP16" s="35">
        <f t="shared" si="129"/>
        <v>2670000</v>
      </c>
      <c r="DQ16" s="35">
        <f t="shared" si="130"/>
        <v>0</v>
      </c>
      <c r="DR16" s="35">
        <f t="shared" si="131"/>
        <v>2681404</v>
      </c>
      <c r="DS16" s="35">
        <f t="shared" si="132"/>
        <v>30000</v>
      </c>
      <c r="DT16" s="35">
        <f t="shared" si="133"/>
        <v>30000</v>
      </c>
      <c r="DU16" s="35">
        <f t="shared" si="134"/>
        <v>0</v>
      </c>
      <c r="DV16" s="35">
        <f t="shared" si="135"/>
        <v>2711404</v>
      </c>
      <c r="DW16" s="35">
        <f t="shared" si="136"/>
        <v>2700000</v>
      </c>
      <c r="DX16" s="35">
        <f t="shared" si="137"/>
        <v>0</v>
      </c>
      <c r="DY16" s="35">
        <f t="shared" si="138"/>
        <v>2711404</v>
      </c>
      <c r="DZ16" s="35">
        <f t="shared" si="139"/>
        <v>16612</v>
      </c>
      <c r="EA16" s="35">
        <f t="shared" si="140"/>
        <v>2093458</v>
      </c>
      <c r="EB16" s="35">
        <f t="shared" si="141"/>
        <v>3477652</v>
      </c>
      <c r="EC16" s="35">
        <f t="shared" si="142"/>
        <v>30000</v>
      </c>
      <c r="ED16" s="35">
        <f t="shared" si="143"/>
        <v>30000</v>
      </c>
      <c r="EE16" s="35">
        <f t="shared" si="144"/>
        <v>18059</v>
      </c>
      <c r="EF16" s="35">
        <f t="shared" si="145"/>
        <v>2111517</v>
      </c>
      <c r="EG16" s="35">
        <f t="shared" si="146"/>
        <v>3507652</v>
      </c>
      <c r="EH16" s="35">
        <f t="shared" si="147"/>
        <v>10700</v>
      </c>
      <c r="EI16" s="35">
        <f t="shared" si="148"/>
        <v>2711404</v>
      </c>
      <c r="EJ16" s="35">
        <f t="shared" si="149"/>
        <v>2700000</v>
      </c>
      <c r="EK16" s="35">
        <f t="shared" si="150"/>
        <v>0</v>
      </c>
      <c r="EL16" s="35">
        <f t="shared" si="151"/>
        <v>2711404</v>
      </c>
      <c r="EM16" s="35">
        <f t="shared" si="152"/>
        <v>30000</v>
      </c>
      <c r="EN16" s="35">
        <f t="shared" si="153"/>
        <v>30000</v>
      </c>
      <c r="EO16" s="35">
        <f t="shared" si="154"/>
        <v>0</v>
      </c>
      <c r="EP16" s="35">
        <f t="shared" si="155"/>
        <v>2741404</v>
      </c>
      <c r="EQ16" s="35">
        <f t="shared" si="156"/>
        <v>2730000</v>
      </c>
      <c r="ER16" s="35">
        <f t="shared" si="157"/>
        <v>0</v>
      </c>
      <c r="ES16" s="35">
        <f t="shared" si="158"/>
        <v>2741404</v>
      </c>
      <c r="ET16" s="35">
        <f t="shared" si="159"/>
        <v>16705</v>
      </c>
      <c r="EU16" s="35">
        <f t="shared" si="160"/>
        <v>2111517</v>
      </c>
      <c r="EV16" s="35">
        <f t="shared" si="161"/>
        <v>3527289</v>
      </c>
      <c r="EW16" s="35">
        <f t="shared" si="162"/>
        <v>30000</v>
      </c>
      <c r="EX16" s="35">
        <f t="shared" si="163"/>
        <v>30000</v>
      </c>
      <c r="EY16" s="35">
        <f t="shared" si="164"/>
        <v>17959</v>
      </c>
      <c r="EZ16" s="35">
        <f t="shared" si="165"/>
        <v>2129476</v>
      </c>
      <c r="FA16" s="35">
        <f t="shared" si="166"/>
        <v>3557290</v>
      </c>
      <c r="FB16" s="35">
        <f t="shared" si="167"/>
        <v>10700</v>
      </c>
      <c r="FC16" s="35">
        <f t="shared" si="168"/>
        <v>2741404</v>
      </c>
      <c r="FD16" s="35">
        <f t="shared" si="169"/>
        <v>2730000</v>
      </c>
      <c r="FE16" s="35">
        <f t="shared" si="170"/>
        <v>0</v>
      </c>
      <c r="FF16" s="35">
        <f t="shared" si="171"/>
        <v>2741404</v>
      </c>
      <c r="FG16" s="35">
        <f t="shared" si="172"/>
        <v>30000</v>
      </c>
      <c r="FH16" s="35">
        <f t="shared" si="173"/>
        <v>30000</v>
      </c>
      <c r="FI16" s="35">
        <f t="shared" si="174"/>
        <v>0</v>
      </c>
      <c r="FJ16" s="35">
        <f t="shared" si="175"/>
        <v>2771404</v>
      </c>
      <c r="FK16" s="35">
        <f t="shared" si="176"/>
        <v>2760000</v>
      </c>
      <c r="FL16" s="35">
        <f t="shared" si="177"/>
        <v>0</v>
      </c>
      <c r="FM16" s="35">
        <f t="shared" si="178"/>
        <v>2771404</v>
      </c>
      <c r="FN16" s="35">
        <f t="shared" si="179"/>
        <v>16800</v>
      </c>
      <c r="FO16" s="35">
        <f t="shared" si="180"/>
        <v>2129476</v>
      </c>
      <c r="FP16" s="35">
        <f t="shared" si="181"/>
        <v>3577520</v>
      </c>
      <c r="FQ16" s="35">
        <f t="shared" si="182"/>
        <v>30000</v>
      </c>
      <c r="FR16" s="35">
        <f t="shared" si="183"/>
        <v>30000</v>
      </c>
      <c r="FS16" s="35">
        <f t="shared" si="184"/>
        <v>17857</v>
      </c>
      <c r="FT16" s="35">
        <f t="shared" si="185"/>
        <v>2147333</v>
      </c>
      <c r="FU16" s="35">
        <f t="shared" si="186"/>
        <v>3607519</v>
      </c>
      <c r="FV16" s="35">
        <f t="shared" si="187"/>
        <v>10700</v>
      </c>
      <c r="FW16" s="35">
        <f t="shared" si="188"/>
        <v>2771404</v>
      </c>
      <c r="FX16" s="35">
        <f t="shared" si="189"/>
        <v>2760000</v>
      </c>
      <c r="FY16" s="35">
        <f t="shared" si="190"/>
        <v>0</v>
      </c>
      <c r="FZ16" s="35">
        <f t="shared" si="191"/>
        <v>2771404</v>
      </c>
      <c r="GA16" s="35">
        <f t="shared" si="192"/>
        <v>30000</v>
      </c>
      <c r="GB16" s="35">
        <f t="shared" si="193"/>
        <v>30000</v>
      </c>
      <c r="GC16" s="35">
        <f t="shared" si="194"/>
        <v>0</v>
      </c>
      <c r="GD16" s="35">
        <f t="shared" si="195"/>
        <v>2801404</v>
      </c>
      <c r="GE16" s="35">
        <f t="shared" si="196"/>
        <v>2790000</v>
      </c>
      <c r="GF16" s="35">
        <f t="shared" si="197"/>
        <v>0</v>
      </c>
      <c r="GG16" s="35">
        <f t="shared" si="198"/>
        <v>2801404</v>
      </c>
      <c r="GH16" s="35">
        <f t="shared" si="199"/>
        <v>16895</v>
      </c>
      <c r="GI16" s="35">
        <f t="shared" si="200"/>
        <v>2147333</v>
      </c>
      <c r="GJ16" s="35">
        <f t="shared" si="201"/>
        <v>3627919</v>
      </c>
      <c r="GK16" s="35">
        <f t="shared" si="202"/>
        <v>30000</v>
      </c>
      <c r="GL16" s="35">
        <f t="shared" si="203"/>
        <v>30000</v>
      </c>
      <c r="GM16" s="35">
        <f t="shared" si="204"/>
        <v>17757</v>
      </c>
      <c r="GN16" s="35">
        <f t="shared" si="205"/>
        <v>2165090</v>
      </c>
      <c r="GO16" s="35">
        <f t="shared" si="206"/>
        <v>3657920</v>
      </c>
      <c r="GP16" s="35">
        <f t="shared" si="207"/>
        <v>10700</v>
      </c>
      <c r="GQ16" s="35">
        <f t="shared" si="208"/>
        <v>2801404</v>
      </c>
      <c r="GR16" s="35">
        <f t="shared" si="209"/>
        <v>2790000</v>
      </c>
      <c r="GS16" s="35">
        <f t="shared" si="210"/>
        <v>0</v>
      </c>
      <c r="GT16" s="35">
        <f t="shared" si="211"/>
        <v>2801404</v>
      </c>
      <c r="GU16" s="35">
        <f t="shared" si="212"/>
        <v>30000</v>
      </c>
      <c r="GV16" s="35">
        <f t="shared" si="213"/>
        <v>30000</v>
      </c>
      <c r="GW16" s="35">
        <f t="shared" si="214"/>
        <v>0</v>
      </c>
      <c r="GX16" s="35">
        <f t="shared" si="215"/>
        <v>2831404</v>
      </c>
      <c r="GY16" s="35">
        <f t="shared" si="216"/>
        <v>2820000</v>
      </c>
      <c r="GZ16" s="35">
        <f t="shared" si="217"/>
        <v>0</v>
      </c>
      <c r="HA16" s="35">
        <f t="shared" si="218"/>
        <v>2831404</v>
      </c>
      <c r="HB16" s="35">
        <f t="shared" si="219"/>
        <v>16990</v>
      </c>
      <c r="HC16" s="35">
        <f t="shared" si="220"/>
        <v>2165090</v>
      </c>
      <c r="HD16" s="35">
        <f t="shared" si="221"/>
        <v>3678488</v>
      </c>
      <c r="HE16" s="35">
        <f t="shared" si="222"/>
        <v>30000</v>
      </c>
      <c r="HF16" s="35">
        <f t="shared" si="223"/>
        <v>30000</v>
      </c>
      <c r="HG16" s="35">
        <f t="shared" si="224"/>
        <v>17657</v>
      </c>
      <c r="HH16" s="35">
        <f t="shared" si="225"/>
        <v>2182747</v>
      </c>
      <c r="HI16" s="35">
        <f t="shared" si="226"/>
        <v>3708487</v>
      </c>
      <c r="HJ16" s="35">
        <f t="shared" si="227"/>
        <v>10700</v>
      </c>
      <c r="HK16" s="35">
        <f t="shared" si="228"/>
        <v>2831404</v>
      </c>
      <c r="HL16" s="35">
        <f t="shared" si="229"/>
        <v>2820000</v>
      </c>
      <c r="HM16" s="35">
        <f t="shared" si="230"/>
        <v>0</v>
      </c>
      <c r="HN16" s="35">
        <f t="shared" si="231"/>
        <v>2831404</v>
      </c>
      <c r="HO16" s="35">
        <f t="shared" si="232"/>
        <v>30000</v>
      </c>
      <c r="HP16" s="35">
        <f t="shared" si="233"/>
        <v>30000</v>
      </c>
      <c r="HQ16" s="35">
        <f t="shared" si="234"/>
        <v>0</v>
      </c>
      <c r="HR16" s="35">
        <f t="shared" si="235"/>
        <v>2861404</v>
      </c>
      <c r="HS16" s="35">
        <f t="shared" si="236"/>
        <v>2850000</v>
      </c>
      <c r="HT16" s="35">
        <f t="shared" si="237"/>
        <v>0</v>
      </c>
      <c r="HU16" s="35">
        <f t="shared" si="238"/>
        <v>2861404</v>
      </c>
      <c r="HV16" s="35">
        <f t="shared" si="239"/>
        <v>17087</v>
      </c>
      <c r="HW16" s="35">
        <f t="shared" si="240"/>
        <v>2182747</v>
      </c>
      <c r="HX16" s="35">
        <f t="shared" si="241"/>
        <v>3729660</v>
      </c>
      <c r="HY16" s="35">
        <f t="shared" si="242"/>
        <v>30000</v>
      </c>
      <c r="HZ16" s="35">
        <f t="shared" si="243"/>
        <v>30000</v>
      </c>
      <c r="IA16" s="35">
        <f t="shared" si="244"/>
        <v>17557</v>
      </c>
      <c r="IB16" s="35">
        <f t="shared" si="245"/>
        <v>2200304</v>
      </c>
      <c r="IC16" s="35">
        <f t="shared" si="246"/>
        <v>3759659</v>
      </c>
      <c r="ID16" s="35">
        <f t="shared" si="247"/>
        <v>10700</v>
      </c>
      <c r="IE16" s="35">
        <f t="shared" si="248"/>
        <v>2861404</v>
      </c>
      <c r="IF16" s="35">
        <f t="shared" si="249"/>
        <v>2850000</v>
      </c>
      <c r="IG16" s="35">
        <f t="shared" si="250"/>
        <v>0</v>
      </c>
      <c r="IH16" s="35">
        <f t="shared" si="251"/>
        <v>2861404</v>
      </c>
      <c r="II16" s="35">
        <f t="shared" si="252"/>
        <v>30000</v>
      </c>
      <c r="IJ16" s="35">
        <f t="shared" si="253"/>
        <v>30000</v>
      </c>
      <c r="IK16" s="35">
        <f t="shared" si="254"/>
        <v>0</v>
      </c>
      <c r="IL16" s="35">
        <f t="shared" si="255"/>
        <v>2891404</v>
      </c>
      <c r="IM16" s="35">
        <f t="shared" si="256"/>
        <v>2880000</v>
      </c>
      <c r="IN16" s="35">
        <f t="shared" si="257"/>
        <v>0</v>
      </c>
      <c r="IO16" s="35">
        <f t="shared" si="258"/>
        <v>2891404</v>
      </c>
      <c r="IP16" s="35">
        <f t="shared" si="259"/>
        <v>17183</v>
      </c>
      <c r="IQ16" s="35">
        <f t="shared" si="260"/>
        <v>2200304</v>
      </c>
      <c r="IR16" s="35">
        <f t="shared" si="261"/>
        <v>3780782</v>
      </c>
      <c r="IS16" s="35">
        <f t="shared" si="262"/>
        <v>30000</v>
      </c>
      <c r="IT16" s="35">
        <f t="shared" si="263"/>
        <v>30000</v>
      </c>
      <c r="IU16" s="35">
        <f t="shared" si="264"/>
        <v>17459</v>
      </c>
      <c r="IV16" s="35">
        <f t="shared" si="265"/>
        <v>2217763</v>
      </c>
      <c r="IW16" s="35">
        <f t="shared" si="266"/>
        <v>3810782</v>
      </c>
    </row>
    <row r="17" spans="1:257" x14ac:dyDescent="0.5">
      <c r="A17" s="34">
        <f t="shared" ca="1" si="12"/>
        <v>9</v>
      </c>
      <c r="B17" s="34"/>
      <c r="C17" s="38"/>
      <c r="D17" s="34">
        <f t="shared" si="13"/>
        <v>360000</v>
      </c>
      <c r="E17" s="34">
        <f t="shared" si="14"/>
        <v>0</v>
      </c>
      <c r="F17" s="34">
        <f t="shared" si="15"/>
        <v>10700</v>
      </c>
      <c r="G17" s="34">
        <f t="shared" si="16"/>
        <v>0</v>
      </c>
      <c r="H17" s="34">
        <f t="shared" si="17"/>
        <v>0</v>
      </c>
      <c r="I17" s="34">
        <f t="shared" si="18"/>
        <v>3251404</v>
      </c>
      <c r="J17" s="34">
        <f t="shared" si="19"/>
        <v>3240000</v>
      </c>
      <c r="K17" s="34">
        <f t="shared" si="20"/>
        <v>3251404</v>
      </c>
      <c r="L17" s="34">
        <f t="shared" si="21"/>
        <v>18386</v>
      </c>
      <c r="M17" s="34">
        <f t="shared" si="22"/>
        <v>2419773</v>
      </c>
      <c r="N17" s="34">
        <f t="shared" si="23"/>
        <v>4448995</v>
      </c>
      <c r="O17" s="34" t="str">
        <f t="shared" si="24"/>
        <v>-</v>
      </c>
      <c r="P17" s="34" t="b">
        <f t="shared" si="25"/>
        <v>0</v>
      </c>
      <c r="Q17" s="34" t="b">
        <f t="shared" si="26"/>
        <v>0</v>
      </c>
      <c r="R17" s="35">
        <f t="shared" si="27"/>
        <v>10700</v>
      </c>
      <c r="S17" s="35">
        <f t="shared" si="28"/>
        <v>2891404</v>
      </c>
      <c r="T17" s="35">
        <f t="shared" si="29"/>
        <v>2880000</v>
      </c>
      <c r="U17" s="35">
        <f t="shared" si="30"/>
        <v>0</v>
      </c>
      <c r="V17" s="35">
        <f t="shared" si="31"/>
        <v>2891404</v>
      </c>
      <c r="W17" s="35">
        <f t="shared" si="32"/>
        <v>30000</v>
      </c>
      <c r="X17" s="35">
        <f t="shared" si="33"/>
        <v>30000</v>
      </c>
      <c r="Y17" s="35">
        <f t="shared" si="34"/>
        <v>0</v>
      </c>
      <c r="Z17" s="35">
        <f t="shared" si="35"/>
        <v>2921404</v>
      </c>
      <c r="AA17" s="35">
        <f t="shared" si="36"/>
        <v>2910000</v>
      </c>
      <c r="AB17" s="35">
        <f t="shared" si="37"/>
        <v>0</v>
      </c>
      <c r="AC17" s="35">
        <f t="shared" si="38"/>
        <v>2921404</v>
      </c>
      <c r="AD17" s="35">
        <f t="shared" si="39"/>
        <v>17280</v>
      </c>
      <c r="AE17" s="35">
        <f t="shared" si="40"/>
        <v>2217763</v>
      </c>
      <c r="AF17" s="35">
        <f t="shared" si="41"/>
        <v>3832294</v>
      </c>
      <c r="AG17" s="35">
        <f t="shared" si="42"/>
        <v>30000</v>
      </c>
      <c r="AH17" s="35">
        <f t="shared" si="43"/>
        <v>30000</v>
      </c>
      <c r="AI17" s="35">
        <f t="shared" si="44"/>
        <v>17361</v>
      </c>
      <c r="AJ17" s="35">
        <f t="shared" si="45"/>
        <v>2235124</v>
      </c>
      <c r="AK17" s="35">
        <f t="shared" si="46"/>
        <v>3862294</v>
      </c>
      <c r="AL17" s="35">
        <f t="shared" si="47"/>
        <v>10700</v>
      </c>
      <c r="AM17" s="35">
        <f t="shared" si="48"/>
        <v>2921404</v>
      </c>
      <c r="AN17" s="35">
        <f t="shared" si="49"/>
        <v>2910000</v>
      </c>
      <c r="AO17" s="35">
        <f t="shared" si="50"/>
        <v>0</v>
      </c>
      <c r="AP17" s="35">
        <f t="shared" si="51"/>
        <v>2921404</v>
      </c>
      <c r="AQ17" s="35">
        <f t="shared" si="52"/>
        <v>30000</v>
      </c>
      <c r="AR17" s="35">
        <f t="shared" si="53"/>
        <v>30000</v>
      </c>
      <c r="AS17" s="35">
        <f t="shared" si="54"/>
        <v>0</v>
      </c>
      <c r="AT17" s="35">
        <f t="shared" si="55"/>
        <v>2951404</v>
      </c>
      <c r="AU17" s="35">
        <f t="shared" si="56"/>
        <v>2940000</v>
      </c>
      <c r="AV17" s="35">
        <f t="shared" si="57"/>
        <v>0</v>
      </c>
      <c r="AW17" s="35">
        <f t="shared" si="58"/>
        <v>2951404</v>
      </c>
      <c r="AX17" s="35">
        <f t="shared" si="59"/>
        <v>17378</v>
      </c>
      <c r="AY17" s="35">
        <f t="shared" si="60"/>
        <v>2235124</v>
      </c>
      <c r="AZ17" s="35">
        <f t="shared" si="61"/>
        <v>3884198</v>
      </c>
      <c r="BA17" s="35">
        <f t="shared" si="62"/>
        <v>30000</v>
      </c>
      <c r="BB17" s="35">
        <f t="shared" si="63"/>
        <v>30000</v>
      </c>
      <c r="BC17" s="35">
        <f t="shared" si="64"/>
        <v>17263</v>
      </c>
      <c r="BD17" s="35">
        <f t="shared" si="65"/>
        <v>2252387</v>
      </c>
      <c r="BE17" s="35">
        <f t="shared" si="66"/>
        <v>3914198</v>
      </c>
      <c r="BF17" s="35">
        <f t="shared" si="67"/>
        <v>10700</v>
      </c>
      <c r="BG17" s="35">
        <f t="shared" si="68"/>
        <v>2951404</v>
      </c>
      <c r="BH17" s="35">
        <f t="shared" si="69"/>
        <v>2940000</v>
      </c>
      <c r="BI17" s="35">
        <f t="shared" si="70"/>
        <v>0</v>
      </c>
      <c r="BJ17" s="35">
        <f t="shared" si="71"/>
        <v>2951404</v>
      </c>
      <c r="BK17" s="35">
        <f t="shared" si="72"/>
        <v>30000</v>
      </c>
      <c r="BL17" s="35">
        <f t="shared" si="73"/>
        <v>30000</v>
      </c>
      <c r="BM17" s="35">
        <f t="shared" si="74"/>
        <v>0</v>
      </c>
      <c r="BN17" s="35">
        <f t="shared" si="75"/>
        <v>2981404</v>
      </c>
      <c r="BO17" s="35">
        <f t="shared" si="76"/>
        <v>2970000</v>
      </c>
      <c r="BP17" s="35">
        <f t="shared" si="77"/>
        <v>0</v>
      </c>
      <c r="BQ17" s="35">
        <f t="shared" si="78"/>
        <v>2981404</v>
      </c>
      <c r="BR17" s="35">
        <f t="shared" si="79"/>
        <v>17476</v>
      </c>
      <c r="BS17" s="35">
        <f t="shared" si="80"/>
        <v>2252387</v>
      </c>
      <c r="BT17" s="35">
        <f t="shared" si="81"/>
        <v>3936272</v>
      </c>
      <c r="BU17" s="35">
        <f t="shared" si="82"/>
        <v>30000</v>
      </c>
      <c r="BV17" s="35">
        <f t="shared" si="83"/>
        <v>30000</v>
      </c>
      <c r="BW17" s="35">
        <f t="shared" si="84"/>
        <v>17166</v>
      </c>
      <c r="BX17" s="35">
        <f t="shared" si="85"/>
        <v>2269553</v>
      </c>
      <c r="BY17" s="35">
        <f t="shared" si="86"/>
        <v>3966271</v>
      </c>
      <c r="BZ17" s="35">
        <f t="shared" si="87"/>
        <v>10700</v>
      </c>
      <c r="CA17" s="35">
        <f t="shared" si="88"/>
        <v>2981404</v>
      </c>
      <c r="CB17" s="35">
        <f t="shared" si="89"/>
        <v>2970000</v>
      </c>
      <c r="CC17" s="35">
        <f t="shared" si="90"/>
        <v>0</v>
      </c>
      <c r="CD17" s="35">
        <f t="shared" si="91"/>
        <v>2981404</v>
      </c>
      <c r="CE17" s="35">
        <f t="shared" si="92"/>
        <v>30000</v>
      </c>
      <c r="CF17" s="35">
        <f t="shared" si="93"/>
        <v>30000</v>
      </c>
      <c r="CG17" s="35">
        <f t="shared" si="94"/>
        <v>0</v>
      </c>
      <c r="CH17" s="35">
        <f t="shared" si="95"/>
        <v>3011404</v>
      </c>
      <c r="CI17" s="35">
        <f t="shared" si="96"/>
        <v>3000000</v>
      </c>
      <c r="CJ17" s="35">
        <f t="shared" si="97"/>
        <v>0</v>
      </c>
      <c r="CK17" s="35">
        <f t="shared" si="98"/>
        <v>3011404</v>
      </c>
      <c r="CL17" s="35">
        <f t="shared" si="99"/>
        <v>17575</v>
      </c>
      <c r="CM17" s="35">
        <f t="shared" si="100"/>
        <v>2269553</v>
      </c>
      <c r="CN17" s="35">
        <f t="shared" si="101"/>
        <v>3988739</v>
      </c>
      <c r="CO17" s="35">
        <f t="shared" si="102"/>
        <v>30000</v>
      </c>
      <c r="CP17" s="35">
        <f t="shared" si="103"/>
        <v>30000</v>
      </c>
      <c r="CQ17" s="35">
        <f t="shared" si="104"/>
        <v>17070</v>
      </c>
      <c r="CR17" s="35">
        <f t="shared" si="105"/>
        <v>2286623</v>
      </c>
      <c r="CS17" s="35">
        <f t="shared" si="106"/>
        <v>4018740</v>
      </c>
      <c r="CT17" s="35">
        <f t="shared" si="107"/>
        <v>10700</v>
      </c>
      <c r="CU17" s="35">
        <f t="shared" si="108"/>
        <v>3011404</v>
      </c>
      <c r="CV17" s="35">
        <f t="shared" si="109"/>
        <v>3000000</v>
      </c>
      <c r="CW17" s="35">
        <f t="shared" si="110"/>
        <v>0</v>
      </c>
      <c r="CX17" s="35">
        <f t="shared" si="111"/>
        <v>3011404</v>
      </c>
      <c r="CY17" s="35">
        <f t="shared" si="112"/>
        <v>30000</v>
      </c>
      <c r="CZ17" s="35">
        <f t="shared" si="113"/>
        <v>30000</v>
      </c>
      <c r="DA17" s="35">
        <f t="shared" si="114"/>
        <v>0</v>
      </c>
      <c r="DB17" s="35">
        <f t="shared" si="115"/>
        <v>3041404</v>
      </c>
      <c r="DC17" s="35">
        <f t="shared" si="116"/>
        <v>3030000</v>
      </c>
      <c r="DD17" s="35">
        <f t="shared" si="117"/>
        <v>0</v>
      </c>
      <c r="DE17" s="35">
        <f t="shared" si="118"/>
        <v>3041404</v>
      </c>
      <c r="DF17" s="35">
        <f t="shared" si="119"/>
        <v>17674</v>
      </c>
      <c r="DG17" s="35">
        <f t="shared" si="120"/>
        <v>2286623</v>
      </c>
      <c r="DH17" s="35">
        <f t="shared" si="121"/>
        <v>4041377</v>
      </c>
      <c r="DI17" s="35">
        <f t="shared" si="122"/>
        <v>30000</v>
      </c>
      <c r="DJ17" s="35">
        <f t="shared" si="123"/>
        <v>30000</v>
      </c>
      <c r="DK17" s="35">
        <f t="shared" si="124"/>
        <v>16974</v>
      </c>
      <c r="DL17" s="35">
        <f t="shared" si="125"/>
        <v>2303597</v>
      </c>
      <c r="DM17" s="35">
        <f t="shared" si="126"/>
        <v>4071377</v>
      </c>
      <c r="DN17" s="35">
        <f t="shared" si="127"/>
        <v>10700</v>
      </c>
      <c r="DO17" s="35">
        <f t="shared" si="128"/>
        <v>3041404</v>
      </c>
      <c r="DP17" s="35">
        <f t="shared" si="129"/>
        <v>3030000</v>
      </c>
      <c r="DQ17" s="35">
        <f t="shared" si="130"/>
        <v>0</v>
      </c>
      <c r="DR17" s="35">
        <f t="shared" si="131"/>
        <v>3041404</v>
      </c>
      <c r="DS17" s="35">
        <f t="shared" si="132"/>
        <v>30000</v>
      </c>
      <c r="DT17" s="35">
        <f t="shared" si="133"/>
        <v>30000</v>
      </c>
      <c r="DU17" s="35">
        <f t="shared" si="134"/>
        <v>0</v>
      </c>
      <c r="DV17" s="35">
        <f t="shared" si="135"/>
        <v>3071404</v>
      </c>
      <c r="DW17" s="35">
        <f t="shared" si="136"/>
        <v>3060000</v>
      </c>
      <c r="DX17" s="35">
        <f t="shared" si="137"/>
        <v>0</v>
      </c>
      <c r="DY17" s="35">
        <f t="shared" si="138"/>
        <v>3071404</v>
      </c>
      <c r="DZ17" s="35">
        <f t="shared" si="139"/>
        <v>17774</v>
      </c>
      <c r="EA17" s="35">
        <f t="shared" si="140"/>
        <v>2303597</v>
      </c>
      <c r="EB17" s="35">
        <f t="shared" si="141"/>
        <v>4094413</v>
      </c>
      <c r="EC17" s="35">
        <f t="shared" si="142"/>
        <v>30000</v>
      </c>
      <c r="ED17" s="35">
        <f t="shared" si="143"/>
        <v>30000</v>
      </c>
      <c r="EE17" s="35">
        <f t="shared" si="144"/>
        <v>16879</v>
      </c>
      <c r="EF17" s="35">
        <f t="shared" si="145"/>
        <v>2320476</v>
      </c>
      <c r="EG17" s="35">
        <f t="shared" si="146"/>
        <v>4124414</v>
      </c>
      <c r="EH17" s="35">
        <f t="shared" si="147"/>
        <v>10700</v>
      </c>
      <c r="EI17" s="35">
        <f t="shared" si="148"/>
        <v>3071404</v>
      </c>
      <c r="EJ17" s="35">
        <f t="shared" si="149"/>
        <v>3060000</v>
      </c>
      <c r="EK17" s="35">
        <f t="shared" si="150"/>
        <v>0</v>
      </c>
      <c r="EL17" s="35">
        <f t="shared" si="151"/>
        <v>3071404</v>
      </c>
      <c r="EM17" s="35">
        <f t="shared" si="152"/>
        <v>30000</v>
      </c>
      <c r="EN17" s="35">
        <f t="shared" si="153"/>
        <v>30000</v>
      </c>
      <c r="EO17" s="35">
        <f t="shared" si="154"/>
        <v>0</v>
      </c>
      <c r="EP17" s="35">
        <f t="shared" si="155"/>
        <v>3101404</v>
      </c>
      <c r="EQ17" s="35">
        <f t="shared" si="156"/>
        <v>3090000</v>
      </c>
      <c r="ER17" s="35">
        <f t="shared" si="157"/>
        <v>0</v>
      </c>
      <c r="ES17" s="35">
        <f t="shared" si="158"/>
        <v>3101404</v>
      </c>
      <c r="ET17" s="35">
        <f t="shared" si="159"/>
        <v>17875</v>
      </c>
      <c r="EU17" s="35">
        <f t="shared" si="160"/>
        <v>2320476</v>
      </c>
      <c r="EV17" s="35">
        <f t="shared" si="161"/>
        <v>4147851</v>
      </c>
      <c r="EW17" s="35">
        <f t="shared" si="162"/>
        <v>30000</v>
      </c>
      <c r="EX17" s="35">
        <f t="shared" si="163"/>
        <v>30000</v>
      </c>
      <c r="EY17" s="35">
        <f t="shared" si="164"/>
        <v>16783</v>
      </c>
      <c r="EZ17" s="35">
        <f t="shared" si="165"/>
        <v>2337259</v>
      </c>
      <c r="FA17" s="35">
        <f t="shared" si="166"/>
        <v>4177850</v>
      </c>
      <c r="FB17" s="35">
        <f t="shared" si="167"/>
        <v>10700</v>
      </c>
      <c r="FC17" s="35">
        <f t="shared" si="168"/>
        <v>3101404</v>
      </c>
      <c r="FD17" s="35">
        <f t="shared" si="169"/>
        <v>3090000</v>
      </c>
      <c r="FE17" s="35">
        <f t="shared" si="170"/>
        <v>0</v>
      </c>
      <c r="FF17" s="35">
        <f t="shared" si="171"/>
        <v>3101404</v>
      </c>
      <c r="FG17" s="35">
        <f t="shared" si="172"/>
        <v>30000</v>
      </c>
      <c r="FH17" s="35">
        <f t="shared" si="173"/>
        <v>30000</v>
      </c>
      <c r="FI17" s="35">
        <f t="shared" si="174"/>
        <v>0</v>
      </c>
      <c r="FJ17" s="35">
        <f t="shared" si="175"/>
        <v>3131404</v>
      </c>
      <c r="FK17" s="35">
        <f t="shared" si="176"/>
        <v>3120000</v>
      </c>
      <c r="FL17" s="35">
        <f t="shared" si="177"/>
        <v>0</v>
      </c>
      <c r="FM17" s="35">
        <f t="shared" si="178"/>
        <v>3131404</v>
      </c>
      <c r="FN17" s="35">
        <f t="shared" si="179"/>
        <v>17976</v>
      </c>
      <c r="FO17" s="35">
        <f t="shared" si="180"/>
        <v>2337259</v>
      </c>
      <c r="FP17" s="35">
        <f t="shared" si="181"/>
        <v>4201457</v>
      </c>
      <c r="FQ17" s="35">
        <f t="shared" si="182"/>
        <v>30000</v>
      </c>
      <c r="FR17" s="35">
        <f t="shared" si="183"/>
        <v>30000</v>
      </c>
      <c r="FS17" s="35">
        <f t="shared" si="184"/>
        <v>16689</v>
      </c>
      <c r="FT17" s="35">
        <f t="shared" si="185"/>
        <v>2353948</v>
      </c>
      <c r="FU17" s="35">
        <f t="shared" si="186"/>
        <v>4231457</v>
      </c>
      <c r="FV17" s="35">
        <f t="shared" si="187"/>
        <v>10700</v>
      </c>
      <c r="FW17" s="35">
        <f t="shared" si="188"/>
        <v>3131404</v>
      </c>
      <c r="FX17" s="35">
        <f t="shared" si="189"/>
        <v>3120000</v>
      </c>
      <c r="FY17" s="35">
        <f t="shared" si="190"/>
        <v>0</v>
      </c>
      <c r="FZ17" s="35">
        <f t="shared" si="191"/>
        <v>3131404</v>
      </c>
      <c r="GA17" s="35">
        <f t="shared" si="192"/>
        <v>30000</v>
      </c>
      <c r="GB17" s="35">
        <f t="shared" si="193"/>
        <v>30000</v>
      </c>
      <c r="GC17" s="35">
        <f t="shared" si="194"/>
        <v>0</v>
      </c>
      <c r="GD17" s="35">
        <f t="shared" si="195"/>
        <v>3161404</v>
      </c>
      <c r="GE17" s="35">
        <f t="shared" si="196"/>
        <v>3150000</v>
      </c>
      <c r="GF17" s="35">
        <f t="shared" si="197"/>
        <v>0</v>
      </c>
      <c r="GG17" s="35">
        <f t="shared" si="198"/>
        <v>3161404</v>
      </c>
      <c r="GH17" s="35">
        <f t="shared" si="199"/>
        <v>18077</v>
      </c>
      <c r="GI17" s="35">
        <f t="shared" si="200"/>
        <v>2353948</v>
      </c>
      <c r="GJ17" s="35">
        <f t="shared" si="201"/>
        <v>4255232</v>
      </c>
      <c r="GK17" s="35">
        <f t="shared" si="202"/>
        <v>30000</v>
      </c>
      <c r="GL17" s="35">
        <f t="shared" si="203"/>
        <v>30000</v>
      </c>
      <c r="GM17" s="35">
        <f t="shared" si="204"/>
        <v>16596</v>
      </c>
      <c r="GN17" s="35">
        <f t="shared" si="205"/>
        <v>2370544</v>
      </c>
      <c r="GO17" s="35">
        <f t="shared" si="206"/>
        <v>4285232</v>
      </c>
      <c r="GP17" s="35">
        <f t="shared" si="207"/>
        <v>10700</v>
      </c>
      <c r="GQ17" s="35">
        <f t="shared" si="208"/>
        <v>3161404</v>
      </c>
      <c r="GR17" s="35">
        <f t="shared" si="209"/>
        <v>3150000</v>
      </c>
      <c r="GS17" s="35">
        <f t="shared" si="210"/>
        <v>0</v>
      </c>
      <c r="GT17" s="35">
        <f t="shared" si="211"/>
        <v>3161404</v>
      </c>
      <c r="GU17" s="35">
        <f t="shared" si="212"/>
        <v>30000</v>
      </c>
      <c r="GV17" s="35">
        <f t="shared" si="213"/>
        <v>30000</v>
      </c>
      <c r="GW17" s="35">
        <f t="shared" si="214"/>
        <v>0</v>
      </c>
      <c r="GX17" s="35">
        <f t="shared" si="215"/>
        <v>3191404</v>
      </c>
      <c r="GY17" s="35">
        <f t="shared" si="216"/>
        <v>3180000</v>
      </c>
      <c r="GZ17" s="35">
        <f t="shared" si="217"/>
        <v>0</v>
      </c>
      <c r="HA17" s="35">
        <f t="shared" si="218"/>
        <v>3191404</v>
      </c>
      <c r="HB17" s="35">
        <f t="shared" si="219"/>
        <v>18180</v>
      </c>
      <c r="HC17" s="35">
        <f t="shared" si="220"/>
        <v>2370544</v>
      </c>
      <c r="HD17" s="35">
        <f t="shared" si="221"/>
        <v>4309649</v>
      </c>
      <c r="HE17" s="35">
        <f t="shared" si="222"/>
        <v>30000</v>
      </c>
      <c r="HF17" s="35">
        <f t="shared" si="223"/>
        <v>30000</v>
      </c>
      <c r="HG17" s="35">
        <f t="shared" si="224"/>
        <v>16502</v>
      </c>
      <c r="HH17" s="35">
        <f t="shared" si="225"/>
        <v>2387046</v>
      </c>
      <c r="HI17" s="35">
        <f t="shared" si="226"/>
        <v>4339650</v>
      </c>
      <c r="HJ17" s="35">
        <f t="shared" si="227"/>
        <v>10700</v>
      </c>
      <c r="HK17" s="35">
        <f t="shared" si="228"/>
        <v>3191404</v>
      </c>
      <c r="HL17" s="35">
        <f t="shared" si="229"/>
        <v>3180000</v>
      </c>
      <c r="HM17" s="35">
        <f t="shared" si="230"/>
        <v>0</v>
      </c>
      <c r="HN17" s="35">
        <f t="shared" si="231"/>
        <v>3191404</v>
      </c>
      <c r="HO17" s="35">
        <f t="shared" si="232"/>
        <v>30000</v>
      </c>
      <c r="HP17" s="35">
        <f t="shared" si="233"/>
        <v>30000</v>
      </c>
      <c r="HQ17" s="35">
        <f t="shared" si="234"/>
        <v>0</v>
      </c>
      <c r="HR17" s="35">
        <f t="shared" si="235"/>
        <v>3221404</v>
      </c>
      <c r="HS17" s="35">
        <f t="shared" si="236"/>
        <v>3210000</v>
      </c>
      <c r="HT17" s="35">
        <f t="shared" si="237"/>
        <v>0</v>
      </c>
      <c r="HU17" s="35">
        <f t="shared" si="238"/>
        <v>3221404</v>
      </c>
      <c r="HV17" s="35">
        <f t="shared" si="239"/>
        <v>18282</v>
      </c>
      <c r="HW17" s="35">
        <f t="shared" si="240"/>
        <v>2387046</v>
      </c>
      <c r="HX17" s="35">
        <f t="shared" si="241"/>
        <v>4363997</v>
      </c>
      <c r="HY17" s="35">
        <f t="shared" si="242"/>
        <v>30000</v>
      </c>
      <c r="HZ17" s="35">
        <f t="shared" si="243"/>
        <v>30000</v>
      </c>
      <c r="IA17" s="35">
        <f t="shared" si="244"/>
        <v>16410</v>
      </c>
      <c r="IB17" s="35">
        <f t="shared" si="245"/>
        <v>2403456</v>
      </c>
      <c r="IC17" s="35">
        <f t="shared" si="246"/>
        <v>4393998</v>
      </c>
      <c r="ID17" s="35">
        <f t="shared" si="247"/>
        <v>10700</v>
      </c>
      <c r="IE17" s="35">
        <f t="shared" si="248"/>
        <v>3221404</v>
      </c>
      <c r="IF17" s="35">
        <f t="shared" si="249"/>
        <v>3210000</v>
      </c>
      <c r="IG17" s="35">
        <f t="shared" si="250"/>
        <v>0</v>
      </c>
      <c r="IH17" s="35">
        <f t="shared" si="251"/>
        <v>3221404</v>
      </c>
      <c r="II17" s="35">
        <f t="shared" si="252"/>
        <v>30000</v>
      </c>
      <c r="IJ17" s="35">
        <f t="shared" si="253"/>
        <v>30000</v>
      </c>
      <c r="IK17" s="35">
        <f t="shared" si="254"/>
        <v>0</v>
      </c>
      <c r="IL17" s="35">
        <f t="shared" si="255"/>
        <v>3251404</v>
      </c>
      <c r="IM17" s="35">
        <f t="shared" si="256"/>
        <v>3240000</v>
      </c>
      <c r="IN17" s="35">
        <f t="shared" si="257"/>
        <v>0</v>
      </c>
      <c r="IO17" s="35">
        <f t="shared" si="258"/>
        <v>3251404</v>
      </c>
      <c r="IP17" s="35">
        <f t="shared" si="259"/>
        <v>18386</v>
      </c>
      <c r="IQ17" s="35">
        <f t="shared" si="260"/>
        <v>2403456</v>
      </c>
      <c r="IR17" s="35">
        <f t="shared" si="261"/>
        <v>4418994</v>
      </c>
      <c r="IS17" s="35">
        <f t="shared" si="262"/>
        <v>30000</v>
      </c>
      <c r="IT17" s="35">
        <f t="shared" si="263"/>
        <v>30000</v>
      </c>
      <c r="IU17" s="35">
        <f t="shared" si="264"/>
        <v>16317</v>
      </c>
      <c r="IV17" s="35">
        <f t="shared" si="265"/>
        <v>2419773</v>
      </c>
      <c r="IW17" s="35">
        <f t="shared" si="266"/>
        <v>4448995</v>
      </c>
    </row>
    <row r="18" spans="1:257" x14ac:dyDescent="0.5">
      <c r="A18" s="34">
        <f t="shared" ca="1" si="12"/>
        <v>10</v>
      </c>
      <c r="B18" s="34"/>
      <c r="C18" s="38"/>
      <c r="D18" s="34">
        <f t="shared" si="13"/>
        <v>360000</v>
      </c>
      <c r="E18" s="34">
        <f t="shared" si="14"/>
        <v>0</v>
      </c>
      <c r="F18" s="34">
        <f t="shared" si="15"/>
        <v>10700</v>
      </c>
      <c r="G18" s="34">
        <f t="shared" si="16"/>
        <v>0</v>
      </c>
      <c r="H18" s="34">
        <f t="shared" si="17"/>
        <v>0</v>
      </c>
      <c r="I18" s="34">
        <f t="shared" si="18"/>
        <v>3611404</v>
      </c>
      <c r="J18" s="34">
        <f t="shared" si="19"/>
        <v>3600000</v>
      </c>
      <c r="K18" s="34">
        <f t="shared" si="20"/>
        <v>3611404</v>
      </c>
      <c r="L18" s="34">
        <f t="shared" si="21"/>
        <v>19673</v>
      </c>
      <c r="M18" s="34">
        <f t="shared" si="22"/>
        <v>2608563</v>
      </c>
      <c r="N18" s="34">
        <f t="shared" si="23"/>
        <v>5131826</v>
      </c>
      <c r="O18" s="34" t="str">
        <f t="shared" si="24"/>
        <v>-</v>
      </c>
      <c r="P18" s="34" t="b">
        <f t="shared" si="25"/>
        <v>0</v>
      </c>
      <c r="Q18" s="34" t="b">
        <f t="shared" si="26"/>
        <v>0</v>
      </c>
      <c r="R18" s="35">
        <f t="shared" si="27"/>
        <v>10700</v>
      </c>
      <c r="S18" s="35">
        <f t="shared" si="28"/>
        <v>3251404</v>
      </c>
      <c r="T18" s="35">
        <f t="shared" si="29"/>
        <v>3240000</v>
      </c>
      <c r="U18" s="35">
        <f t="shared" si="30"/>
        <v>0</v>
      </c>
      <c r="V18" s="35">
        <f t="shared" si="31"/>
        <v>3251404</v>
      </c>
      <c r="W18" s="35">
        <f t="shared" si="32"/>
        <v>30000</v>
      </c>
      <c r="X18" s="35">
        <f t="shared" si="33"/>
        <v>30000</v>
      </c>
      <c r="Y18" s="35">
        <f t="shared" si="34"/>
        <v>0</v>
      </c>
      <c r="Z18" s="35">
        <f t="shared" si="35"/>
        <v>3281404</v>
      </c>
      <c r="AA18" s="35">
        <f t="shared" si="36"/>
        <v>3270000</v>
      </c>
      <c r="AB18" s="35">
        <f t="shared" si="37"/>
        <v>0</v>
      </c>
      <c r="AC18" s="35">
        <f t="shared" si="38"/>
        <v>3281404</v>
      </c>
      <c r="AD18" s="35">
        <f t="shared" si="39"/>
        <v>18490</v>
      </c>
      <c r="AE18" s="35">
        <f t="shared" si="40"/>
        <v>2419773</v>
      </c>
      <c r="AF18" s="35">
        <f t="shared" si="41"/>
        <v>4474160</v>
      </c>
      <c r="AG18" s="35">
        <f t="shared" si="42"/>
        <v>30000</v>
      </c>
      <c r="AH18" s="35">
        <f t="shared" si="43"/>
        <v>30000</v>
      </c>
      <c r="AI18" s="35">
        <f t="shared" si="44"/>
        <v>16225</v>
      </c>
      <c r="AJ18" s="35">
        <f t="shared" si="45"/>
        <v>2435998</v>
      </c>
      <c r="AK18" s="35">
        <f t="shared" si="46"/>
        <v>4504160</v>
      </c>
      <c r="AL18" s="35">
        <f t="shared" si="47"/>
        <v>10700</v>
      </c>
      <c r="AM18" s="35">
        <f t="shared" si="48"/>
        <v>3281404</v>
      </c>
      <c r="AN18" s="35">
        <f t="shared" si="49"/>
        <v>3270000</v>
      </c>
      <c r="AO18" s="35">
        <f t="shared" si="50"/>
        <v>0</v>
      </c>
      <c r="AP18" s="35">
        <f t="shared" si="51"/>
        <v>3281404</v>
      </c>
      <c r="AQ18" s="35">
        <f t="shared" si="52"/>
        <v>30000</v>
      </c>
      <c r="AR18" s="35">
        <f t="shared" si="53"/>
        <v>30000</v>
      </c>
      <c r="AS18" s="35">
        <f t="shared" si="54"/>
        <v>0</v>
      </c>
      <c r="AT18" s="35">
        <f t="shared" si="55"/>
        <v>3311404</v>
      </c>
      <c r="AU18" s="35">
        <f t="shared" si="56"/>
        <v>3300000</v>
      </c>
      <c r="AV18" s="35">
        <f t="shared" si="57"/>
        <v>0</v>
      </c>
      <c r="AW18" s="35">
        <f t="shared" si="58"/>
        <v>3311404</v>
      </c>
      <c r="AX18" s="35">
        <f t="shared" si="59"/>
        <v>18595</v>
      </c>
      <c r="AY18" s="35">
        <f t="shared" si="60"/>
        <v>2435998</v>
      </c>
      <c r="AZ18" s="35">
        <f t="shared" si="61"/>
        <v>4529738</v>
      </c>
      <c r="BA18" s="35">
        <f t="shared" si="62"/>
        <v>30000</v>
      </c>
      <c r="BB18" s="35">
        <f t="shared" si="63"/>
        <v>30000</v>
      </c>
      <c r="BC18" s="35">
        <f t="shared" si="64"/>
        <v>16133</v>
      </c>
      <c r="BD18" s="35">
        <f t="shared" si="65"/>
        <v>2452131</v>
      </c>
      <c r="BE18" s="35">
        <f t="shared" si="66"/>
        <v>4559738</v>
      </c>
      <c r="BF18" s="35">
        <f t="shared" si="67"/>
        <v>10700</v>
      </c>
      <c r="BG18" s="35">
        <f t="shared" si="68"/>
        <v>3311404</v>
      </c>
      <c r="BH18" s="35">
        <f t="shared" si="69"/>
        <v>3300000</v>
      </c>
      <c r="BI18" s="35">
        <f t="shared" si="70"/>
        <v>0</v>
      </c>
      <c r="BJ18" s="35">
        <f t="shared" si="71"/>
        <v>3311404</v>
      </c>
      <c r="BK18" s="35">
        <f t="shared" si="72"/>
        <v>30000</v>
      </c>
      <c r="BL18" s="35">
        <f t="shared" si="73"/>
        <v>30000</v>
      </c>
      <c r="BM18" s="35">
        <f t="shared" si="74"/>
        <v>0</v>
      </c>
      <c r="BN18" s="35">
        <f t="shared" si="75"/>
        <v>3341404</v>
      </c>
      <c r="BO18" s="35">
        <f t="shared" si="76"/>
        <v>3330000</v>
      </c>
      <c r="BP18" s="35">
        <f t="shared" si="77"/>
        <v>0</v>
      </c>
      <c r="BQ18" s="35">
        <f t="shared" si="78"/>
        <v>3341404</v>
      </c>
      <c r="BR18" s="35">
        <f t="shared" si="79"/>
        <v>18700</v>
      </c>
      <c r="BS18" s="35">
        <f t="shared" si="80"/>
        <v>2452131</v>
      </c>
      <c r="BT18" s="35">
        <f t="shared" si="81"/>
        <v>4585485</v>
      </c>
      <c r="BU18" s="35">
        <f t="shared" si="82"/>
        <v>30000</v>
      </c>
      <c r="BV18" s="35">
        <f t="shared" si="83"/>
        <v>30000</v>
      </c>
      <c r="BW18" s="35">
        <f t="shared" si="84"/>
        <v>16043</v>
      </c>
      <c r="BX18" s="35">
        <f t="shared" si="85"/>
        <v>2468174</v>
      </c>
      <c r="BY18" s="35">
        <f t="shared" si="86"/>
        <v>4615485</v>
      </c>
      <c r="BZ18" s="35">
        <f t="shared" si="87"/>
        <v>10700</v>
      </c>
      <c r="CA18" s="35">
        <f t="shared" si="88"/>
        <v>3341404</v>
      </c>
      <c r="CB18" s="35">
        <f t="shared" si="89"/>
        <v>3330000</v>
      </c>
      <c r="CC18" s="35">
        <f t="shared" si="90"/>
        <v>0</v>
      </c>
      <c r="CD18" s="35">
        <f t="shared" si="91"/>
        <v>3341404</v>
      </c>
      <c r="CE18" s="35">
        <f t="shared" si="92"/>
        <v>30000</v>
      </c>
      <c r="CF18" s="35">
        <f t="shared" si="93"/>
        <v>30000</v>
      </c>
      <c r="CG18" s="35">
        <f t="shared" si="94"/>
        <v>0</v>
      </c>
      <c r="CH18" s="35">
        <f t="shared" si="95"/>
        <v>3371404</v>
      </c>
      <c r="CI18" s="35">
        <f t="shared" si="96"/>
        <v>3360000</v>
      </c>
      <c r="CJ18" s="35">
        <f t="shared" si="97"/>
        <v>0</v>
      </c>
      <c r="CK18" s="35">
        <f t="shared" si="98"/>
        <v>3371404</v>
      </c>
      <c r="CL18" s="35">
        <f t="shared" si="99"/>
        <v>18805</v>
      </c>
      <c r="CM18" s="35">
        <f t="shared" si="100"/>
        <v>2468174</v>
      </c>
      <c r="CN18" s="35">
        <f t="shared" si="101"/>
        <v>4641401</v>
      </c>
      <c r="CO18" s="35">
        <f t="shared" si="102"/>
        <v>30000</v>
      </c>
      <c r="CP18" s="35">
        <f t="shared" si="103"/>
        <v>30000</v>
      </c>
      <c r="CQ18" s="35">
        <f t="shared" si="104"/>
        <v>15953</v>
      </c>
      <c r="CR18" s="35">
        <f t="shared" si="105"/>
        <v>2484127</v>
      </c>
      <c r="CS18" s="35">
        <f t="shared" si="106"/>
        <v>4671401</v>
      </c>
      <c r="CT18" s="35">
        <f t="shared" si="107"/>
        <v>10700</v>
      </c>
      <c r="CU18" s="35">
        <f t="shared" si="108"/>
        <v>3371404</v>
      </c>
      <c r="CV18" s="35">
        <f t="shared" si="109"/>
        <v>3360000</v>
      </c>
      <c r="CW18" s="35">
        <f t="shared" si="110"/>
        <v>0</v>
      </c>
      <c r="CX18" s="35">
        <f t="shared" si="111"/>
        <v>3371404</v>
      </c>
      <c r="CY18" s="35">
        <f t="shared" si="112"/>
        <v>30000</v>
      </c>
      <c r="CZ18" s="35">
        <f t="shared" si="113"/>
        <v>30000</v>
      </c>
      <c r="DA18" s="35">
        <f t="shared" si="114"/>
        <v>0</v>
      </c>
      <c r="DB18" s="35">
        <f t="shared" si="115"/>
        <v>3401404</v>
      </c>
      <c r="DC18" s="35">
        <f t="shared" si="116"/>
        <v>3390000</v>
      </c>
      <c r="DD18" s="35">
        <f t="shared" si="117"/>
        <v>0</v>
      </c>
      <c r="DE18" s="35">
        <f t="shared" si="118"/>
        <v>3401404</v>
      </c>
      <c r="DF18" s="35">
        <f t="shared" si="119"/>
        <v>18912</v>
      </c>
      <c r="DG18" s="35">
        <f t="shared" si="120"/>
        <v>2484127</v>
      </c>
      <c r="DH18" s="35">
        <f t="shared" si="121"/>
        <v>4697981</v>
      </c>
      <c r="DI18" s="35">
        <f t="shared" si="122"/>
        <v>30000</v>
      </c>
      <c r="DJ18" s="35">
        <f t="shared" si="123"/>
        <v>30000</v>
      </c>
      <c r="DK18" s="35">
        <f t="shared" si="124"/>
        <v>15863</v>
      </c>
      <c r="DL18" s="35">
        <f t="shared" si="125"/>
        <v>2499990</v>
      </c>
      <c r="DM18" s="35">
        <f t="shared" si="126"/>
        <v>4727981</v>
      </c>
      <c r="DN18" s="35">
        <f t="shared" si="127"/>
        <v>10700</v>
      </c>
      <c r="DO18" s="35">
        <f t="shared" si="128"/>
        <v>3401404</v>
      </c>
      <c r="DP18" s="35">
        <f t="shared" si="129"/>
        <v>3390000</v>
      </c>
      <c r="DQ18" s="35">
        <f t="shared" si="130"/>
        <v>0</v>
      </c>
      <c r="DR18" s="35">
        <f t="shared" si="131"/>
        <v>3401404</v>
      </c>
      <c r="DS18" s="35">
        <f t="shared" si="132"/>
        <v>30000</v>
      </c>
      <c r="DT18" s="35">
        <f t="shared" si="133"/>
        <v>30000</v>
      </c>
      <c r="DU18" s="35">
        <f t="shared" si="134"/>
        <v>0</v>
      </c>
      <c r="DV18" s="35">
        <f t="shared" si="135"/>
        <v>3431404</v>
      </c>
      <c r="DW18" s="35">
        <f t="shared" si="136"/>
        <v>3420000</v>
      </c>
      <c r="DX18" s="35">
        <f t="shared" si="137"/>
        <v>0</v>
      </c>
      <c r="DY18" s="35">
        <f t="shared" si="138"/>
        <v>3431404</v>
      </c>
      <c r="DZ18" s="35">
        <f t="shared" si="139"/>
        <v>19019</v>
      </c>
      <c r="EA18" s="35">
        <f t="shared" si="140"/>
        <v>2499990</v>
      </c>
      <c r="EB18" s="35">
        <f t="shared" si="141"/>
        <v>4754731</v>
      </c>
      <c r="EC18" s="35">
        <f t="shared" si="142"/>
        <v>30000</v>
      </c>
      <c r="ED18" s="35">
        <f t="shared" si="143"/>
        <v>30000</v>
      </c>
      <c r="EE18" s="35">
        <f t="shared" si="144"/>
        <v>15774</v>
      </c>
      <c r="EF18" s="35">
        <f t="shared" si="145"/>
        <v>2515764</v>
      </c>
      <c r="EG18" s="35">
        <f t="shared" si="146"/>
        <v>4784732</v>
      </c>
      <c r="EH18" s="35">
        <f t="shared" si="147"/>
        <v>10700</v>
      </c>
      <c r="EI18" s="35">
        <f t="shared" si="148"/>
        <v>3431404</v>
      </c>
      <c r="EJ18" s="35">
        <f t="shared" si="149"/>
        <v>3420000</v>
      </c>
      <c r="EK18" s="35">
        <f t="shared" si="150"/>
        <v>0</v>
      </c>
      <c r="EL18" s="35">
        <f t="shared" si="151"/>
        <v>3431404</v>
      </c>
      <c r="EM18" s="35">
        <f t="shared" si="152"/>
        <v>30000</v>
      </c>
      <c r="EN18" s="35">
        <f t="shared" si="153"/>
        <v>30000</v>
      </c>
      <c r="EO18" s="35">
        <f t="shared" si="154"/>
        <v>0</v>
      </c>
      <c r="EP18" s="35">
        <f t="shared" si="155"/>
        <v>3461404</v>
      </c>
      <c r="EQ18" s="35">
        <f t="shared" si="156"/>
        <v>3450000</v>
      </c>
      <c r="ER18" s="35">
        <f t="shared" si="157"/>
        <v>0</v>
      </c>
      <c r="ES18" s="35">
        <f t="shared" si="158"/>
        <v>3461404</v>
      </c>
      <c r="ET18" s="35">
        <f t="shared" si="159"/>
        <v>19126</v>
      </c>
      <c r="EU18" s="35">
        <f t="shared" si="160"/>
        <v>2515764</v>
      </c>
      <c r="EV18" s="35">
        <f t="shared" si="161"/>
        <v>4811650</v>
      </c>
      <c r="EW18" s="35">
        <f t="shared" si="162"/>
        <v>30000</v>
      </c>
      <c r="EX18" s="35">
        <f t="shared" si="163"/>
        <v>30000</v>
      </c>
      <c r="EY18" s="35">
        <f t="shared" si="164"/>
        <v>15685</v>
      </c>
      <c r="EZ18" s="35">
        <f t="shared" si="165"/>
        <v>2531449</v>
      </c>
      <c r="FA18" s="35">
        <f t="shared" si="166"/>
        <v>4841649</v>
      </c>
      <c r="FB18" s="35">
        <f t="shared" si="167"/>
        <v>10700</v>
      </c>
      <c r="FC18" s="35">
        <f t="shared" si="168"/>
        <v>3461404</v>
      </c>
      <c r="FD18" s="35">
        <f t="shared" si="169"/>
        <v>3450000</v>
      </c>
      <c r="FE18" s="35">
        <f t="shared" si="170"/>
        <v>0</v>
      </c>
      <c r="FF18" s="35">
        <f t="shared" si="171"/>
        <v>3461404</v>
      </c>
      <c r="FG18" s="35">
        <f t="shared" si="172"/>
        <v>30000</v>
      </c>
      <c r="FH18" s="35">
        <f t="shared" si="173"/>
        <v>30000</v>
      </c>
      <c r="FI18" s="35">
        <f t="shared" si="174"/>
        <v>0</v>
      </c>
      <c r="FJ18" s="35">
        <f t="shared" si="175"/>
        <v>3491404</v>
      </c>
      <c r="FK18" s="35">
        <f t="shared" si="176"/>
        <v>3480000</v>
      </c>
      <c r="FL18" s="35">
        <f t="shared" si="177"/>
        <v>0</v>
      </c>
      <c r="FM18" s="35">
        <f t="shared" si="178"/>
        <v>3491404</v>
      </c>
      <c r="FN18" s="35">
        <f t="shared" si="179"/>
        <v>19234</v>
      </c>
      <c r="FO18" s="35">
        <f t="shared" si="180"/>
        <v>2531449</v>
      </c>
      <c r="FP18" s="35">
        <f t="shared" si="181"/>
        <v>4868989</v>
      </c>
      <c r="FQ18" s="35">
        <f t="shared" si="182"/>
        <v>30000</v>
      </c>
      <c r="FR18" s="35">
        <f t="shared" si="183"/>
        <v>30000</v>
      </c>
      <c r="FS18" s="35">
        <f t="shared" si="184"/>
        <v>15597</v>
      </c>
      <c r="FT18" s="35">
        <f t="shared" si="185"/>
        <v>2547046</v>
      </c>
      <c r="FU18" s="35">
        <f t="shared" si="186"/>
        <v>4898988</v>
      </c>
      <c r="FV18" s="35">
        <f t="shared" si="187"/>
        <v>10700</v>
      </c>
      <c r="FW18" s="35">
        <f t="shared" si="188"/>
        <v>3491404</v>
      </c>
      <c r="FX18" s="35">
        <f t="shared" si="189"/>
        <v>3480000</v>
      </c>
      <c r="FY18" s="35">
        <f t="shared" si="190"/>
        <v>0</v>
      </c>
      <c r="FZ18" s="35">
        <f t="shared" si="191"/>
        <v>3491404</v>
      </c>
      <c r="GA18" s="35">
        <f t="shared" si="192"/>
        <v>30000</v>
      </c>
      <c r="GB18" s="35">
        <f t="shared" si="193"/>
        <v>30000</v>
      </c>
      <c r="GC18" s="35">
        <f t="shared" si="194"/>
        <v>0</v>
      </c>
      <c r="GD18" s="35">
        <f t="shared" si="195"/>
        <v>3521404</v>
      </c>
      <c r="GE18" s="35">
        <f t="shared" si="196"/>
        <v>3510000</v>
      </c>
      <c r="GF18" s="35">
        <f t="shared" si="197"/>
        <v>0</v>
      </c>
      <c r="GG18" s="35">
        <f t="shared" si="198"/>
        <v>3521404</v>
      </c>
      <c r="GH18" s="35">
        <f t="shared" si="199"/>
        <v>19343</v>
      </c>
      <c r="GI18" s="35">
        <f t="shared" si="200"/>
        <v>2547046</v>
      </c>
      <c r="GJ18" s="35">
        <f t="shared" si="201"/>
        <v>4926751</v>
      </c>
      <c r="GK18" s="35">
        <f t="shared" si="202"/>
        <v>30000</v>
      </c>
      <c r="GL18" s="35">
        <f t="shared" si="203"/>
        <v>30000</v>
      </c>
      <c r="GM18" s="35">
        <f t="shared" si="204"/>
        <v>15509</v>
      </c>
      <c r="GN18" s="35">
        <f t="shared" si="205"/>
        <v>2562555</v>
      </c>
      <c r="GO18" s="35">
        <f t="shared" si="206"/>
        <v>4956750</v>
      </c>
      <c r="GP18" s="35">
        <f t="shared" si="207"/>
        <v>10700</v>
      </c>
      <c r="GQ18" s="35">
        <f t="shared" si="208"/>
        <v>3521404</v>
      </c>
      <c r="GR18" s="35">
        <f t="shared" si="209"/>
        <v>3510000</v>
      </c>
      <c r="GS18" s="35">
        <f t="shared" si="210"/>
        <v>0</v>
      </c>
      <c r="GT18" s="35">
        <f t="shared" si="211"/>
        <v>3521404</v>
      </c>
      <c r="GU18" s="35">
        <f t="shared" si="212"/>
        <v>30000</v>
      </c>
      <c r="GV18" s="35">
        <f t="shared" si="213"/>
        <v>30000</v>
      </c>
      <c r="GW18" s="35">
        <f t="shared" si="214"/>
        <v>0</v>
      </c>
      <c r="GX18" s="35">
        <f t="shared" si="215"/>
        <v>3551404</v>
      </c>
      <c r="GY18" s="35">
        <f t="shared" si="216"/>
        <v>3540000</v>
      </c>
      <c r="GZ18" s="35">
        <f t="shared" si="217"/>
        <v>0</v>
      </c>
      <c r="HA18" s="35">
        <f t="shared" si="218"/>
        <v>3551404</v>
      </c>
      <c r="HB18" s="35">
        <f t="shared" si="219"/>
        <v>19452</v>
      </c>
      <c r="HC18" s="35">
        <f t="shared" si="220"/>
        <v>2562555</v>
      </c>
      <c r="HD18" s="35">
        <f t="shared" si="221"/>
        <v>4984682</v>
      </c>
      <c r="HE18" s="35">
        <f t="shared" si="222"/>
        <v>30000</v>
      </c>
      <c r="HF18" s="35">
        <f t="shared" si="223"/>
        <v>30000</v>
      </c>
      <c r="HG18" s="35">
        <f t="shared" si="224"/>
        <v>15423</v>
      </c>
      <c r="HH18" s="35">
        <f t="shared" si="225"/>
        <v>2577978</v>
      </c>
      <c r="HI18" s="35">
        <f t="shared" si="226"/>
        <v>5014683</v>
      </c>
      <c r="HJ18" s="35">
        <f t="shared" si="227"/>
        <v>10700</v>
      </c>
      <c r="HK18" s="35">
        <f t="shared" si="228"/>
        <v>3551404</v>
      </c>
      <c r="HL18" s="35">
        <f t="shared" si="229"/>
        <v>3540000</v>
      </c>
      <c r="HM18" s="35">
        <f t="shared" si="230"/>
        <v>0</v>
      </c>
      <c r="HN18" s="35">
        <f t="shared" si="231"/>
        <v>3551404</v>
      </c>
      <c r="HO18" s="35">
        <f t="shared" si="232"/>
        <v>30000</v>
      </c>
      <c r="HP18" s="35">
        <f t="shared" si="233"/>
        <v>30000</v>
      </c>
      <c r="HQ18" s="35">
        <f t="shared" si="234"/>
        <v>0</v>
      </c>
      <c r="HR18" s="35">
        <f t="shared" si="235"/>
        <v>3581404</v>
      </c>
      <c r="HS18" s="35">
        <f t="shared" si="236"/>
        <v>3570000</v>
      </c>
      <c r="HT18" s="35">
        <f t="shared" si="237"/>
        <v>0</v>
      </c>
      <c r="HU18" s="35">
        <f t="shared" si="238"/>
        <v>3581404</v>
      </c>
      <c r="HV18" s="35">
        <f t="shared" si="239"/>
        <v>19562</v>
      </c>
      <c r="HW18" s="35">
        <f t="shared" si="240"/>
        <v>2577978</v>
      </c>
      <c r="HX18" s="35">
        <f t="shared" si="241"/>
        <v>5043041</v>
      </c>
      <c r="HY18" s="35">
        <f t="shared" si="242"/>
        <v>30000</v>
      </c>
      <c r="HZ18" s="35">
        <f t="shared" si="243"/>
        <v>30000</v>
      </c>
      <c r="IA18" s="35">
        <f t="shared" si="244"/>
        <v>15336</v>
      </c>
      <c r="IB18" s="35">
        <f t="shared" si="245"/>
        <v>2593314</v>
      </c>
      <c r="IC18" s="35">
        <f t="shared" si="246"/>
        <v>5073041</v>
      </c>
      <c r="ID18" s="35">
        <f t="shared" si="247"/>
        <v>10700</v>
      </c>
      <c r="IE18" s="35">
        <f t="shared" si="248"/>
        <v>3581404</v>
      </c>
      <c r="IF18" s="35">
        <f t="shared" si="249"/>
        <v>3570000</v>
      </c>
      <c r="IG18" s="35">
        <f t="shared" si="250"/>
        <v>0</v>
      </c>
      <c r="IH18" s="35">
        <f t="shared" si="251"/>
        <v>3581404</v>
      </c>
      <c r="II18" s="35">
        <f t="shared" si="252"/>
        <v>30000</v>
      </c>
      <c r="IJ18" s="35">
        <f t="shared" si="253"/>
        <v>30000</v>
      </c>
      <c r="IK18" s="35">
        <f t="shared" si="254"/>
        <v>0</v>
      </c>
      <c r="IL18" s="35">
        <f t="shared" si="255"/>
        <v>3611404</v>
      </c>
      <c r="IM18" s="35">
        <f t="shared" si="256"/>
        <v>3600000</v>
      </c>
      <c r="IN18" s="35">
        <f t="shared" si="257"/>
        <v>0</v>
      </c>
      <c r="IO18" s="35">
        <f t="shared" si="258"/>
        <v>3611404</v>
      </c>
      <c r="IP18" s="35">
        <f t="shared" si="259"/>
        <v>19673</v>
      </c>
      <c r="IQ18" s="35">
        <f t="shared" si="260"/>
        <v>2593314</v>
      </c>
      <c r="IR18" s="35">
        <f t="shared" si="261"/>
        <v>5101827</v>
      </c>
      <c r="IS18" s="35">
        <f t="shared" si="262"/>
        <v>30000</v>
      </c>
      <c r="IT18" s="35">
        <f t="shared" si="263"/>
        <v>30000</v>
      </c>
      <c r="IU18" s="35">
        <f t="shared" si="264"/>
        <v>15249</v>
      </c>
      <c r="IV18" s="35">
        <f t="shared" si="265"/>
        <v>2608563</v>
      </c>
      <c r="IW18" s="35">
        <f t="shared" si="266"/>
        <v>5131826</v>
      </c>
    </row>
    <row r="19" spans="1:257" x14ac:dyDescent="0.5">
      <c r="A19" s="34">
        <f t="shared" ca="1" si="12"/>
        <v>11</v>
      </c>
      <c r="B19" s="34"/>
      <c r="C19" s="38"/>
      <c r="D19" s="34">
        <f t="shared" si="13"/>
        <v>360000</v>
      </c>
      <c r="E19" s="34">
        <f t="shared" si="14"/>
        <v>0</v>
      </c>
      <c r="F19" s="34">
        <f t="shared" si="15"/>
        <v>10700</v>
      </c>
      <c r="G19" s="34">
        <f t="shared" si="16"/>
        <v>0</v>
      </c>
      <c r="H19" s="34">
        <f t="shared" si="17"/>
        <v>0</v>
      </c>
      <c r="I19" s="34">
        <f t="shared" si="18"/>
        <v>3971404</v>
      </c>
      <c r="J19" s="34">
        <f t="shared" si="19"/>
        <v>3960000</v>
      </c>
      <c r="K19" s="34">
        <f t="shared" si="20"/>
        <v>3971404</v>
      </c>
      <c r="L19" s="34">
        <f t="shared" si="21"/>
        <v>21050</v>
      </c>
      <c r="M19" s="34">
        <f t="shared" si="22"/>
        <v>2785003</v>
      </c>
      <c r="N19" s="34">
        <f t="shared" si="23"/>
        <v>5862431</v>
      </c>
      <c r="O19" s="34" t="str">
        <f t="shared" si="24"/>
        <v>-</v>
      </c>
      <c r="P19" s="34" t="b">
        <f t="shared" si="25"/>
        <v>0</v>
      </c>
      <c r="Q19" s="34" t="b">
        <f t="shared" si="26"/>
        <v>0</v>
      </c>
      <c r="R19" s="35">
        <f t="shared" si="27"/>
        <v>10700</v>
      </c>
      <c r="S19" s="35">
        <f t="shared" si="28"/>
        <v>3611404</v>
      </c>
      <c r="T19" s="35">
        <f t="shared" si="29"/>
        <v>3600000</v>
      </c>
      <c r="U19" s="35">
        <f t="shared" si="30"/>
        <v>0</v>
      </c>
      <c r="V19" s="35">
        <f t="shared" si="31"/>
        <v>3611404</v>
      </c>
      <c r="W19" s="35">
        <f t="shared" si="32"/>
        <v>30000</v>
      </c>
      <c r="X19" s="35">
        <f t="shared" si="33"/>
        <v>30000</v>
      </c>
      <c r="Y19" s="35">
        <f t="shared" si="34"/>
        <v>0</v>
      </c>
      <c r="Z19" s="35">
        <f t="shared" si="35"/>
        <v>3641404</v>
      </c>
      <c r="AA19" s="35">
        <f t="shared" si="36"/>
        <v>3630000</v>
      </c>
      <c r="AB19" s="35">
        <f t="shared" si="37"/>
        <v>0</v>
      </c>
      <c r="AC19" s="35">
        <f t="shared" si="38"/>
        <v>3641404</v>
      </c>
      <c r="AD19" s="35">
        <f t="shared" si="39"/>
        <v>19784</v>
      </c>
      <c r="AE19" s="35">
        <f t="shared" si="40"/>
        <v>2608563</v>
      </c>
      <c r="AF19" s="35">
        <f t="shared" si="41"/>
        <v>5160781</v>
      </c>
      <c r="AG19" s="35">
        <f t="shared" si="42"/>
        <v>30000</v>
      </c>
      <c r="AH19" s="35">
        <f t="shared" si="43"/>
        <v>30000</v>
      </c>
      <c r="AI19" s="35">
        <f t="shared" si="44"/>
        <v>15164</v>
      </c>
      <c r="AJ19" s="35">
        <f t="shared" si="45"/>
        <v>2623727</v>
      </c>
      <c r="AK19" s="35">
        <f t="shared" si="46"/>
        <v>5190781</v>
      </c>
      <c r="AL19" s="35">
        <f t="shared" si="47"/>
        <v>10700</v>
      </c>
      <c r="AM19" s="35">
        <f t="shared" si="48"/>
        <v>3641404</v>
      </c>
      <c r="AN19" s="35">
        <f t="shared" si="49"/>
        <v>3630000</v>
      </c>
      <c r="AO19" s="35">
        <f t="shared" si="50"/>
        <v>0</v>
      </c>
      <c r="AP19" s="35">
        <f t="shared" si="51"/>
        <v>3641404</v>
      </c>
      <c r="AQ19" s="35">
        <f t="shared" si="52"/>
        <v>30000</v>
      </c>
      <c r="AR19" s="35">
        <f t="shared" si="53"/>
        <v>30000</v>
      </c>
      <c r="AS19" s="35">
        <f t="shared" si="54"/>
        <v>0</v>
      </c>
      <c r="AT19" s="35">
        <f t="shared" si="55"/>
        <v>3671404</v>
      </c>
      <c r="AU19" s="35">
        <f t="shared" si="56"/>
        <v>3660000</v>
      </c>
      <c r="AV19" s="35">
        <f t="shared" si="57"/>
        <v>0</v>
      </c>
      <c r="AW19" s="35">
        <f t="shared" si="58"/>
        <v>3671404</v>
      </c>
      <c r="AX19" s="35">
        <f t="shared" si="59"/>
        <v>19896</v>
      </c>
      <c r="AY19" s="35">
        <f t="shared" si="60"/>
        <v>2623727</v>
      </c>
      <c r="AZ19" s="35">
        <f t="shared" si="61"/>
        <v>5220167</v>
      </c>
      <c r="BA19" s="35">
        <f t="shared" si="62"/>
        <v>30000</v>
      </c>
      <c r="BB19" s="35">
        <f t="shared" si="63"/>
        <v>30000</v>
      </c>
      <c r="BC19" s="35">
        <f t="shared" si="64"/>
        <v>15078</v>
      </c>
      <c r="BD19" s="35">
        <f t="shared" si="65"/>
        <v>2638805</v>
      </c>
      <c r="BE19" s="35">
        <f t="shared" si="66"/>
        <v>5250166</v>
      </c>
      <c r="BF19" s="35">
        <f t="shared" si="67"/>
        <v>10700</v>
      </c>
      <c r="BG19" s="35">
        <f t="shared" si="68"/>
        <v>3671404</v>
      </c>
      <c r="BH19" s="35">
        <f t="shared" si="69"/>
        <v>3660000</v>
      </c>
      <c r="BI19" s="35">
        <f t="shared" si="70"/>
        <v>0</v>
      </c>
      <c r="BJ19" s="35">
        <f t="shared" si="71"/>
        <v>3671404</v>
      </c>
      <c r="BK19" s="35">
        <f t="shared" si="72"/>
        <v>30000</v>
      </c>
      <c r="BL19" s="35">
        <f t="shared" si="73"/>
        <v>30000</v>
      </c>
      <c r="BM19" s="35">
        <f t="shared" si="74"/>
        <v>0</v>
      </c>
      <c r="BN19" s="35">
        <f t="shared" si="75"/>
        <v>3701404</v>
      </c>
      <c r="BO19" s="35">
        <f t="shared" si="76"/>
        <v>3690000</v>
      </c>
      <c r="BP19" s="35">
        <f t="shared" si="77"/>
        <v>0</v>
      </c>
      <c r="BQ19" s="35">
        <f t="shared" si="78"/>
        <v>3701404</v>
      </c>
      <c r="BR19" s="35">
        <f t="shared" si="79"/>
        <v>20009</v>
      </c>
      <c r="BS19" s="35">
        <f t="shared" si="80"/>
        <v>2638805</v>
      </c>
      <c r="BT19" s="35">
        <f t="shared" si="81"/>
        <v>5279985</v>
      </c>
      <c r="BU19" s="35">
        <f t="shared" si="82"/>
        <v>30000</v>
      </c>
      <c r="BV19" s="35">
        <f t="shared" si="83"/>
        <v>30000</v>
      </c>
      <c r="BW19" s="35">
        <f t="shared" si="84"/>
        <v>14993</v>
      </c>
      <c r="BX19" s="35">
        <f t="shared" si="85"/>
        <v>2653798</v>
      </c>
      <c r="BY19" s="35">
        <f t="shared" si="86"/>
        <v>5309984</v>
      </c>
      <c r="BZ19" s="35">
        <f t="shared" si="87"/>
        <v>10700</v>
      </c>
      <c r="CA19" s="35">
        <f t="shared" si="88"/>
        <v>3701404</v>
      </c>
      <c r="CB19" s="35">
        <f t="shared" si="89"/>
        <v>3690000</v>
      </c>
      <c r="CC19" s="35">
        <f t="shared" si="90"/>
        <v>0</v>
      </c>
      <c r="CD19" s="35">
        <f t="shared" si="91"/>
        <v>3701404</v>
      </c>
      <c r="CE19" s="35">
        <f t="shared" si="92"/>
        <v>30000</v>
      </c>
      <c r="CF19" s="35">
        <f t="shared" si="93"/>
        <v>30000</v>
      </c>
      <c r="CG19" s="35">
        <f t="shared" si="94"/>
        <v>0</v>
      </c>
      <c r="CH19" s="35">
        <f t="shared" si="95"/>
        <v>3731404</v>
      </c>
      <c r="CI19" s="35">
        <f t="shared" si="96"/>
        <v>3720000</v>
      </c>
      <c r="CJ19" s="35">
        <f t="shared" si="97"/>
        <v>0</v>
      </c>
      <c r="CK19" s="35">
        <f t="shared" si="98"/>
        <v>3731404</v>
      </c>
      <c r="CL19" s="35">
        <f t="shared" si="99"/>
        <v>20122</v>
      </c>
      <c r="CM19" s="35">
        <f t="shared" si="100"/>
        <v>2653798</v>
      </c>
      <c r="CN19" s="35">
        <f t="shared" si="101"/>
        <v>5339972</v>
      </c>
      <c r="CO19" s="35">
        <f t="shared" si="102"/>
        <v>30000</v>
      </c>
      <c r="CP19" s="35">
        <f t="shared" si="103"/>
        <v>30000</v>
      </c>
      <c r="CQ19" s="35">
        <f t="shared" si="104"/>
        <v>14909</v>
      </c>
      <c r="CR19" s="35">
        <f t="shared" si="105"/>
        <v>2668707</v>
      </c>
      <c r="CS19" s="35">
        <f t="shared" si="106"/>
        <v>5369972</v>
      </c>
      <c r="CT19" s="35">
        <f t="shared" si="107"/>
        <v>10700</v>
      </c>
      <c r="CU19" s="35">
        <f t="shared" si="108"/>
        <v>3731404</v>
      </c>
      <c r="CV19" s="35">
        <f t="shared" si="109"/>
        <v>3720000</v>
      </c>
      <c r="CW19" s="35">
        <f t="shared" si="110"/>
        <v>0</v>
      </c>
      <c r="CX19" s="35">
        <f t="shared" si="111"/>
        <v>3731404</v>
      </c>
      <c r="CY19" s="35">
        <f t="shared" si="112"/>
        <v>30000</v>
      </c>
      <c r="CZ19" s="35">
        <f t="shared" si="113"/>
        <v>30000</v>
      </c>
      <c r="DA19" s="35">
        <f t="shared" si="114"/>
        <v>0</v>
      </c>
      <c r="DB19" s="35">
        <f t="shared" si="115"/>
        <v>3761404</v>
      </c>
      <c r="DC19" s="35">
        <f t="shared" si="116"/>
        <v>3750000</v>
      </c>
      <c r="DD19" s="35">
        <f t="shared" si="117"/>
        <v>0</v>
      </c>
      <c r="DE19" s="35">
        <f t="shared" si="118"/>
        <v>3761404</v>
      </c>
      <c r="DF19" s="35">
        <f t="shared" si="119"/>
        <v>20235</v>
      </c>
      <c r="DG19" s="35">
        <f t="shared" si="120"/>
        <v>2668707</v>
      </c>
      <c r="DH19" s="35">
        <f t="shared" si="121"/>
        <v>5400129</v>
      </c>
      <c r="DI19" s="35">
        <f t="shared" si="122"/>
        <v>30000</v>
      </c>
      <c r="DJ19" s="35">
        <f t="shared" si="123"/>
        <v>30000</v>
      </c>
      <c r="DK19" s="35">
        <f t="shared" si="124"/>
        <v>14826</v>
      </c>
      <c r="DL19" s="35">
        <f t="shared" si="125"/>
        <v>2683533</v>
      </c>
      <c r="DM19" s="35">
        <f t="shared" si="126"/>
        <v>5430129</v>
      </c>
      <c r="DN19" s="35">
        <f t="shared" si="127"/>
        <v>10700</v>
      </c>
      <c r="DO19" s="35">
        <f t="shared" si="128"/>
        <v>3761404</v>
      </c>
      <c r="DP19" s="35">
        <f t="shared" si="129"/>
        <v>3750000</v>
      </c>
      <c r="DQ19" s="35">
        <f t="shared" si="130"/>
        <v>0</v>
      </c>
      <c r="DR19" s="35">
        <f t="shared" si="131"/>
        <v>3761404</v>
      </c>
      <c r="DS19" s="35">
        <f t="shared" si="132"/>
        <v>30000</v>
      </c>
      <c r="DT19" s="35">
        <f t="shared" si="133"/>
        <v>30000</v>
      </c>
      <c r="DU19" s="35">
        <f t="shared" si="134"/>
        <v>0</v>
      </c>
      <c r="DV19" s="35">
        <f t="shared" si="135"/>
        <v>3791404</v>
      </c>
      <c r="DW19" s="35">
        <f t="shared" si="136"/>
        <v>3780000</v>
      </c>
      <c r="DX19" s="35">
        <f t="shared" si="137"/>
        <v>0</v>
      </c>
      <c r="DY19" s="35">
        <f t="shared" si="138"/>
        <v>3791404</v>
      </c>
      <c r="DZ19" s="35">
        <f t="shared" si="139"/>
        <v>20350</v>
      </c>
      <c r="EA19" s="35">
        <f t="shared" si="140"/>
        <v>2683533</v>
      </c>
      <c r="EB19" s="35">
        <f t="shared" si="141"/>
        <v>5460990</v>
      </c>
      <c r="EC19" s="35">
        <f t="shared" si="142"/>
        <v>30000</v>
      </c>
      <c r="ED19" s="35">
        <f t="shared" si="143"/>
        <v>30000</v>
      </c>
      <c r="EE19" s="35">
        <f t="shared" si="144"/>
        <v>14742</v>
      </c>
      <c r="EF19" s="35">
        <f t="shared" si="145"/>
        <v>2698275</v>
      </c>
      <c r="EG19" s="35">
        <f t="shared" si="146"/>
        <v>5490990</v>
      </c>
      <c r="EH19" s="35">
        <f t="shared" si="147"/>
        <v>10700</v>
      </c>
      <c r="EI19" s="35">
        <f t="shared" si="148"/>
        <v>3791404</v>
      </c>
      <c r="EJ19" s="35">
        <f t="shared" si="149"/>
        <v>3780000</v>
      </c>
      <c r="EK19" s="35">
        <f t="shared" si="150"/>
        <v>0</v>
      </c>
      <c r="EL19" s="35">
        <f t="shared" si="151"/>
        <v>3791404</v>
      </c>
      <c r="EM19" s="35">
        <f t="shared" si="152"/>
        <v>30000</v>
      </c>
      <c r="EN19" s="35">
        <f t="shared" si="153"/>
        <v>30000</v>
      </c>
      <c r="EO19" s="35">
        <f t="shared" si="154"/>
        <v>0</v>
      </c>
      <c r="EP19" s="35">
        <f t="shared" si="155"/>
        <v>3821404</v>
      </c>
      <c r="EQ19" s="35">
        <f t="shared" si="156"/>
        <v>3810000</v>
      </c>
      <c r="ER19" s="35">
        <f t="shared" si="157"/>
        <v>0</v>
      </c>
      <c r="ES19" s="35">
        <f t="shared" si="158"/>
        <v>3821404</v>
      </c>
      <c r="ET19" s="35">
        <f t="shared" si="159"/>
        <v>20465</v>
      </c>
      <c r="EU19" s="35">
        <f t="shared" si="160"/>
        <v>2698275</v>
      </c>
      <c r="EV19" s="35">
        <f t="shared" si="161"/>
        <v>5522020</v>
      </c>
      <c r="EW19" s="35">
        <f t="shared" si="162"/>
        <v>30000</v>
      </c>
      <c r="EX19" s="35">
        <f t="shared" si="163"/>
        <v>30000</v>
      </c>
      <c r="EY19" s="35">
        <f t="shared" si="164"/>
        <v>14659</v>
      </c>
      <c r="EZ19" s="35">
        <f t="shared" si="165"/>
        <v>2712934</v>
      </c>
      <c r="FA19" s="35">
        <f t="shared" si="166"/>
        <v>5552019</v>
      </c>
      <c r="FB19" s="35">
        <f t="shared" si="167"/>
        <v>10700</v>
      </c>
      <c r="FC19" s="35">
        <f t="shared" si="168"/>
        <v>3821404</v>
      </c>
      <c r="FD19" s="35">
        <f t="shared" si="169"/>
        <v>3810000</v>
      </c>
      <c r="FE19" s="35">
        <f t="shared" si="170"/>
        <v>0</v>
      </c>
      <c r="FF19" s="35">
        <f t="shared" si="171"/>
        <v>3821404</v>
      </c>
      <c r="FG19" s="35">
        <f t="shared" si="172"/>
        <v>30000</v>
      </c>
      <c r="FH19" s="35">
        <f t="shared" si="173"/>
        <v>30000</v>
      </c>
      <c r="FI19" s="35">
        <f t="shared" si="174"/>
        <v>0</v>
      </c>
      <c r="FJ19" s="35">
        <f t="shared" si="175"/>
        <v>3851404</v>
      </c>
      <c r="FK19" s="35">
        <f t="shared" si="176"/>
        <v>3840000</v>
      </c>
      <c r="FL19" s="35">
        <f t="shared" si="177"/>
        <v>0</v>
      </c>
      <c r="FM19" s="35">
        <f t="shared" si="178"/>
        <v>3851404</v>
      </c>
      <c r="FN19" s="35">
        <f t="shared" si="179"/>
        <v>20581</v>
      </c>
      <c r="FO19" s="35">
        <f t="shared" si="180"/>
        <v>2712934</v>
      </c>
      <c r="FP19" s="35">
        <f t="shared" si="181"/>
        <v>5583489</v>
      </c>
      <c r="FQ19" s="35">
        <f t="shared" si="182"/>
        <v>30000</v>
      </c>
      <c r="FR19" s="35">
        <f t="shared" si="183"/>
        <v>30000</v>
      </c>
      <c r="FS19" s="35">
        <f t="shared" si="184"/>
        <v>14577</v>
      </c>
      <c r="FT19" s="35">
        <f t="shared" si="185"/>
        <v>2727511</v>
      </c>
      <c r="FU19" s="35">
        <f t="shared" si="186"/>
        <v>5613490</v>
      </c>
      <c r="FV19" s="35">
        <f t="shared" si="187"/>
        <v>10700</v>
      </c>
      <c r="FW19" s="35">
        <f t="shared" si="188"/>
        <v>3851404</v>
      </c>
      <c r="FX19" s="35">
        <f t="shared" si="189"/>
        <v>3840000</v>
      </c>
      <c r="FY19" s="35">
        <f t="shared" si="190"/>
        <v>0</v>
      </c>
      <c r="FZ19" s="35">
        <f t="shared" si="191"/>
        <v>3851404</v>
      </c>
      <c r="GA19" s="35">
        <f t="shared" si="192"/>
        <v>30000</v>
      </c>
      <c r="GB19" s="35">
        <f t="shared" si="193"/>
        <v>30000</v>
      </c>
      <c r="GC19" s="35">
        <f t="shared" si="194"/>
        <v>0</v>
      </c>
      <c r="GD19" s="35">
        <f t="shared" si="195"/>
        <v>3881404</v>
      </c>
      <c r="GE19" s="35">
        <f t="shared" si="196"/>
        <v>3870000</v>
      </c>
      <c r="GF19" s="35">
        <f t="shared" si="197"/>
        <v>0</v>
      </c>
      <c r="GG19" s="35">
        <f t="shared" si="198"/>
        <v>3881404</v>
      </c>
      <c r="GH19" s="35">
        <f t="shared" si="199"/>
        <v>20697</v>
      </c>
      <c r="GI19" s="35">
        <f t="shared" si="200"/>
        <v>2727511</v>
      </c>
      <c r="GJ19" s="35">
        <f t="shared" si="201"/>
        <v>5645130</v>
      </c>
      <c r="GK19" s="35">
        <f t="shared" si="202"/>
        <v>30000</v>
      </c>
      <c r="GL19" s="35">
        <f t="shared" si="203"/>
        <v>30000</v>
      </c>
      <c r="GM19" s="35">
        <f t="shared" si="204"/>
        <v>14495</v>
      </c>
      <c r="GN19" s="35">
        <f t="shared" si="205"/>
        <v>2742006</v>
      </c>
      <c r="GO19" s="35">
        <f t="shared" si="206"/>
        <v>5675130</v>
      </c>
      <c r="GP19" s="35">
        <f t="shared" si="207"/>
        <v>10700</v>
      </c>
      <c r="GQ19" s="35">
        <f t="shared" si="208"/>
        <v>3881404</v>
      </c>
      <c r="GR19" s="35">
        <f t="shared" si="209"/>
        <v>3870000</v>
      </c>
      <c r="GS19" s="35">
        <f t="shared" si="210"/>
        <v>0</v>
      </c>
      <c r="GT19" s="35">
        <f t="shared" si="211"/>
        <v>3881404</v>
      </c>
      <c r="GU19" s="35">
        <f t="shared" si="212"/>
        <v>30000</v>
      </c>
      <c r="GV19" s="35">
        <f t="shared" si="213"/>
        <v>30000</v>
      </c>
      <c r="GW19" s="35">
        <f t="shared" si="214"/>
        <v>0</v>
      </c>
      <c r="GX19" s="35">
        <f t="shared" si="215"/>
        <v>3911404</v>
      </c>
      <c r="GY19" s="35">
        <f t="shared" si="216"/>
        <v>3900000</v>
      </c>
      <c r="GZ19" s="35">
        <f t="shared" si="217"/>
        <v>0</v>
      </c>
      <c r="HA19" s="35">
        <f t="shared" si="218"/>
        <v>3911404</v>
      </c>
      <c r="HB19" s="35">
        <f t="shared" si="219"/>
        <v>20814</v>
      </c>
      <c r="HC19" s="35">
        <f t="shared" si="220"/>
        <v>2742006</v>
      </c>
      <c r="HD19" s="35">
        <f t="shared" si="221"/>
        <v>5707211</v>
      </c>
      <c r="HE19" s="35">
        <f t="shared" si="222"/>
        <v>30000</v>
      </c>
      <c r="HF19" s="35">
        <f t="shared" si="223"/>
        <v>30000</v>
      </c>
      <c r="HG19" s="35">
        <f t="shared" si="224"/>
        <v>14413</v>
      </c>
      <c r="HH19" s="35">
        <f t="shared" si="225"/>
        <v>2756419</v>
      </c>
      <c r="HI19" s="35">
        <f t="shared" si="226"/>
        <v>5737211</v>
      </c>
      <c r="HJ19" s="35">
        <f t="shared" si="227"/>
        <v>10700</v>
      </c>
      <c r="HK19" s="35">
        <f t="shared" si="228"/>
        <v>3911404</v>
      </c>
      <c r="HL19" s="35">
        <f t="shared" si="229"/>
        <v>3900000</v>
      </c>
      <c r="HM19" s="35">
        <f t="shared" si="230"/>
        <v>0</v>
      </c>
      <c r="HN19" s="35">
        <f t="shared" si="231"/>
        <v>3911404</v>
      </c>
      <c r="HO19" s="35">
        <f t="shared" si="232"/>
        <v>30000</v>
      </c>
      <c r="HP19" s="35">
        <f t="shared" si="233"/>
        <v>30000</v>
      </c>
      <c r="HQ19" s="35">
        <f t="shared" si="234"/>
        <v>0</v>
      </c>
      <c r="HR19" s="35">
        <f t="shared" si="235"/>
        <v>3941404</v>
      </c>
      <c r="HS19" s="35">
        <f t="shared" si="236"/>
        <v>3930000</v>
      </c>
      <c r="HT19" s="35">
        <f t="shared" si="237"/>
        <v>0</v>
      </c>
      <c r="HU19" s="35">
        <f t="shared" si="238"/>
        <v>3941404</v>
      </c>
      <c r="HV19" s="35">
        <f t="shared" si="239"/>
        <v>20932</v>
      </c>
      <c r="HW19" s="35">
        <f t="shared" si="240"/>
        <v>2756419</v>
      </c>
      <c r="HX19" s="35">
        <f t="shared" si="241"/>
        <v>5769736</v>
      </c>
      <c r="HY19" s="35">
        <f t="shared" si="242"/>
        <v>30000</v>
      </c>
      <c r="HZ19" s="35">
        <f t="shared" si="243"/>
        <v>30000</v>
      </c>
      <c r="IA19" s="35">
        <f t="shared" si="244"/>
        <v>14332</v>
      </c>
      <c r="IB19" s="35">
        <f t="shared" si="245"/>
        <v>2770751</v>
      </c>
      <c r="IC19" s="35">
        <f t="shared" si="246"/>
        <v>5799736</v>
      </c>
      <c r="ID19" s="35">
        <f t="shared" si="247"/>
        <v>10700</v>
      </c>
      <c r="IE19" s="35">
        <f t="shared" si="248"/>
        <v>3941404</v>
      </c>
      <c r="IF19" s="35">
        <f t="shared" si="249"/>
        <v>3930000</v>
      </c>
      <c r="IG19" s="35">
        <f t="shared" si="250"/>
        <v>0</v>
      </c>
      <c r="IH19" s="35">
        <f t="shared" si="251"/>
        <v>3941404</v>
      </c>
      <c r="II19" s="35">
        <f t="shared" si="252"/>
        <v>30000</v>
      </c>
      <c r="IJ19" s="35">
        <f t="shared" si="253"/>
        <v>30000</v>
      </c>
      <c r="IK19" s="35">
        <f t="shared" si="254"/>
        <v>0</v>
      </c>
      <c r="IL19" s="35">
        <f t="shared" si="255"/>
        <v>3971404</v>
      </c>
      <c r="IM19" s="35">
        <f t="shared" si="256"/>
        <v>3960000</v>
      </c>
      <c r="IN19" s="35">
        <f t="shared" si="257"/>
        <v>0</v>
      </c>
      <c r="IO19" s="35">
        <f t="shared" si="258"/>
        <v>3971404</v>
      </c>
      <c r="IP19" s="35">
        <f t="shared" si="259"/>
        <v>21050</v>
      </c>
      <c r="IQ19" s="35">
        <f t="shared" si="260"/>
        <v>2770751</v>
      </c>
      <c r="IR19" s="35">
        <f t="shared" si="261"/>
        <v>5832431</v>
      </c>
      <c r="IS19" s="35">
        <f t="shared" si="262"/>
        <v>30000</v>
      </c>
      <c r="IT19" s="35">
        <f t="shared" si="263"/>
        <v>30000</v>
      </c>
      <c r="IU19" s="35">
        <f t="shared" si="264"/>
        <v>14252</v>
      </c>
      <c r="IV19" s="35">
        <f t="shared" si="265"/>
        <v>2785003</v>
      </c>
      <c r="IW19" s="35">
        <f t="shared" si="266"/>
        <v>5862431</v>
      </c>
    </row>
    <row r="20" spans="1:257" x14ac:dyDescent="0.5">
      <c r="A20" s="34">
        <f t="shared" ca="1" si="12"/>
        <v>12</v>
      </c>
      <c r="B20" s="34"/>
      <c r="C20" s="38"/>
      <c r="D20" s="34">
        <f t="shared" si="13"/>
        <v>360000</v>
      </c>
      <c r="E20" s="34">
        <f t="shared" si="14"/>
        <v>0</v>
      </c>
      <c r="F20" s="34">
        <f t="shared" si="15"/>
        <v>10700</v>
      </c>
      <c r="G20" s="34">
        <f t="shared" si="16"/>
        <v>0</v>
      </c>
      <c r="H20" s="34">
        <f t="shared" si="17"/>
        <v>0</v>
      </c>
      <c r="I20" s="34">
        <f t="shared" si="18"/>
        <v>4331404</v>
      </c>
      <c r="J20" s="34">
        <f t="shared" si="19"/>
        <v>4320000</v>
      </c>
      <c r="K20" s="34">
        <f t="shared" si="20"/>
        <v>4331404</v>
      </c>
      <c r="L20" s="34">
        <f t="shared" si="21"/>
        <v>22524</v>
      </c>
      <c r="M20" s="34">
        <f t="shared" si="22"/>
        <v>2949902</v>
      </c>
      <c r="N20" s="34">
        <f t="shared" si="23"/>
        <v>6644359</v>
      </c>
      <c r="O20" s="34" t="str">
        <f t="shared" si="24"/>
        <v>-</v>
      </c>
      <c r="P20" s="34" t="b">
        <f t="shared" si="25"/>
        <v>0</v>
      </c>
      <c r="Q20" s="34" t="b">
        <f t="shared" si="26"/>
        <v>0</v>
      </c>
      <c r="R20" s="35">
        <f t="shared" si="27"/>
        <v>10700</v>
      </c>
      <c r="S20" s="35">
        <f t="shared" si="28"/>
        <v>3971404</v>
      </c>
      <c r="T20" s="35">
        <f t="shared" si="29"/>
        <v>3960000</v>
      </c>
      <c r="U20" s="35">
        <f t="shared" si="30"/>
        <v>0</v>
      </c>
      <c r="V20" s="35">
        <f t="shared" si="31"/>
        <v>3971404</v>
      </c>
      <c r="W20" s="35">
        <f t="shared" si="32"/>
        <v>30000</v>
      </c>
      <c r="X20" s="35">
        <f t="shared" si="33"/>
        <v>30000</v>
      </c>
      <c r="Y20" s="35">
        <f t="shared" si="34"/>
        <v>0</v>
      </c>
      <c r="Z20" s="35">
        <f t="shared" si="35"/>
        <v>4001404</v>
      </c>
      <c r="AA20" s="35">
        <f t="shared" si="36"/>
        <v>3990000</v>
      </c>
      <c r="AB20" s="35">
        <f t="shared" si="37"/>
        <v>0</v>
      </c>
      <c r="AC20" s="35">
        <f t="shared" si="38"/>
        <v>4001404</v>
      </c>
      <c r="AD20" s="35">
        <f t="shared" si="39"/>
        <v>21169</v>
      </c>
      <c r="AE20" s="35">
        <f t="shared" si="40"/>
        <v>2785003</v>
      </c>
      <c r="AF20" s="35">
        <f t="shared" si="41"/>
        <v>5895573</v>
      </c>
      <c r="AG20" s="35">
        <f t="shared" si="42"/>
        <v>30000</v>
      </c>
      <c r="AH20" s="35">
        <f t="shared" si="43"/>
        <v>30000</v>
      </c>
      <c r="AI20" s="35">
        <f t="shared" si="44"/>
        <v>14172</v>
      </c>
      <c r="AJ20" s="35">
        <f t="shared" si="45"/>
        <v>2799175</v>
      </c>
      <c r="AK20" s="35">
        <f t="shared" si="46"/>
        <v>5925574</v>
      </c>
      <c r="AL20" s="35">
        <f t="shared" si="47"/>
        <v>10700</v>
      </c>
      <c r="AM20" s="35">
        <f t="shared" si="48"/>
        <v>4001404</v>
      </c>
      <c r="AN20" s="35">
        <f t="shared" si="49"/>
        <v>3990000</v>
      </c>
      <c r="AO20" s="35">
        <f t="shared" si="50"/>
        <v>0</v>
      </c>
      <c r="AP20" s="35">
        <f t="shared" si="51"/>
        <v>4001404</v>
      </c>
      <c r="AQ20" s="35">
        <f t="shared" si="52"/>
        <v>30000</v>
      </c>
      <c r="AR20" s="35">
        <f t="shared" si="53"/>
        <v>30000</v>
      </c>
      <c r="AS20" s="35">
        <f t="shared" si="54"/>
        <v>0</v>
      </c>
      <c r="AT20" s="35">
        <f t="shared" si="55"/>
        <v>4031404</v>
      </c>
      <c r="AU20" s="35">
        <f t="shared" si="56"/>
        <v>4020000</v>
      </c>
      <c r="AV20" s="35">
        <f t="shared" si="57"/>
        <v>0</v>
      </c>
      <c r="AW20" s="35">
        <f t="shared" si="58"/>
        <v>4031404</v>
      </c>
      <c r="AX20" s="35">
        <f t="shared" si="59"/>
        <v>21289</v>
      </c>
      <c r="AY20" s="35">
        <f t="shared" si="60"/>
        <v>2799175</v>
      </c>
      <c r="AZ20" s="35">
        <f t="shared" si="61"/>
        <v>5959164</v>
      </c>
      <c r="BA20" s="35">
        <f t="shared" si="62"/>
        <v>30000</v>
      </c>
      <c r="BB20" s="35">
        <f t="shared" si="63"/>
        <v>30000</v>
      </c>
      <c r="BC20" s="35">
        <f t="shared" si="64"/>
        <v>14092</v>
      </c>
      <c r="BD20" s="35">
        <f t="shared" si="65"/>
        <v>2813267</v>
      </c>
      <c r="BE20" s="35">
        <f t="shared" si="66"/>
        <v>5989164</v>
      </c>
      <c r="BF20" s="35">
        <f t="shared" si="67"/>
        <v>10700</v>
      </c>
      <c r="BG20" s="35">
        <f t="shared" si="68"/>
        <v>4031404</v>
      </c>
      <c r="BH20" s="35">
        <f t="shared" si="69"/>
        <v>4020000</v>
      </c>
      <c r="BI20" s="35">
        <f t="shared" si="70"/>
        <v>0</v>
      </c>
      <c r="BJ20" s="35">
        <f t="shared" si="71"/>
        <v>4031404</v>
      </c>
      <c r="BK20" s="35">
        <f t="shared" si="72"/>
        <v>30000</v>
      </c>
      <c r="BL20" s="35">
        <f t="shared" si="73"/>
        <v>30000</v>
      </c>
      <c r="BM20" s="35">
        <f t="shared" si="74"/>
        <v>0</v>
      </c>
      <c r="BN20" s="35">
        <f t="shared" si="75"/>
        <v>4061404</v>
      </c>
      <c r="BO20" s="35">
        <f t="shared" si="76"/>
        <v>4050000</v>
      </c>
      <c r="BP20" s="35">
        <f t="shared" si="77"/>
        <v>0</v>
      </c>
      <c r="BQ20" s="35">
        <f t="shared" si="78"/>
        <v>4061404</v>
      </c>
      <c r="BR20" s="35">
        <f t="shared" si="79"/>
        <v>21409</v>
      </c>
      <c r="BS20" s="35">
        <f t="shared" si="80"/>
        <v>2813267</v>
      </c>
      <c r="BT20" s="35">
        <f t="shared" si="81"/>
        <v>6022923</v>
      </c>
      <c r="BU20" s="35">
        <f t="shared" si="82"/>
        <v>30000</v>
      </c>
      <c r="BV20" s="35">
        <f t="shared" si="83"/>
        <v>30000</v>
      </c>
      <c r="BW20" s="35">
        <f t="shared" si="84"/>
        <v>14013</v>
      </c>
      <c r="BX20" s="35">
        <f t="shared" si="85"/>
        <v>2827280</v>
      </c>
      <c r="BY20" s="35">
        <f t="shared" si="86"/>
        <v>6052924</v>
      </c>
      <c r="BZ20" s="35">
        <f t="shared" si="87"/>
        <v>10700</v>
      </c>
      <c r="CA20" s="35">
        <f t="shared" si="88"/>
        <v>4061404</v>
      </c>
      <c r="CB20" s="35">
        <f t="shared" si="89"/>
        <v>4050000</v>
      </c>
      <c r="CC20" s="35">
        <f t="shared" si="90"/>
        <v>0</v>
      </c>
      <c r="CD20" s="35">
        <f t="shared" si="91"/>
        <v>4061404</v>
      </c>
      <c r="CE20" s="35">
        <f t="shared" si="92"/>
        <v>30000</v>
      </c>
      <c r="CF20" s="35">
        <f t="shared" si="93"/>
        <v>30000</v>
      </c>
      <c r="CG20" s="35">
        <f t="shared" si="94"/>
        <v>0</v>
      </c>
      <c r="CH20" s="35">
        <f t="shared" si="95"/>
        <v>4091404</v>
      </c>
      <c r="CI20" s="35">
        <f t="shared" si="96"/>
        <v>4080000</v>
      </c>
      <c r="CJ20" s="35">
        <f t="shared" si="97"/>
        <v>0</v>
      </c>
      <c r="CK20" s="35">
        <f t="shared" si="98"/>
        <v>4091404</v>
      </c>
      <c r="CL20" s="35">
        <f t="shared" si="99"/>
        <v>21530</v>
      </c>
      <c r="CM20" s="35">
        <f t="shared" si="100"/>
        <v>2827280</v>
      </c>
      <c r="CN20" s="35">
        <f t="shared" si="101"/>
        <v>6087134</v>
      </c>
      <c r="CO20" s="35">
        <f t="shared" si="102"/>
        <v>30000</v>
      </c>
      <c r="CP20" s="35">
        <f t="shared" si="103"/>
        <v>30000</v>
      </c>
      <c r="CQ20" s="35">
        <f t="shared" si="104"/>
        <v>13934</v>
      </c>
      <c r="CR20" s="35">
        <f t="shared" si="105"/>
        <v>2841214</v>
      </c>
      <c r="CS20" s="35">
        <f t="shared" si="106"/>
        <v>6117134</v>
      </c>
      <c r="CT20" s="35">
        <f t="shared" si="107"/>
        <v>10700</v>
      </c>
      <c r="CU20" s="35">
        <f t="shared" si="108"/>
        <v>4091404</v>
      </c>
      <c r="CV20" s="35">
        <f t="shared" si="109"/>
        <v>4080000</v>
      </c>
      <c r="CW20" s="35">
        <f t="shared" si="110"/>
        <v>0</v>
      </c>
      <c r="CX20" s="35">
        <f t="shared" si="111"/>
        <v>4091404</v>
      </c>
      <c r="CY20" s="35">
        <f t="shared" si="112"/>
        <v>30000</v>
      </c>
      <c r="CZ20" s="35">
        <f t="shared" si="113"/>
        <v>30000</v>
      </c>
      <c r="DA20" s="35">
        <f t="shared" si="114"/>
        <v>0</v>
      </c>
      <c r="DB20" s="35">
        <f t="shared" si="115"/>
        <v>4121404</v>
      </c>
      <c r="DC20" s="35">
        <f t="shared" si="116"/>
        <v>4110000</v>
      </c>
      <c r="DD20" s="35">
        <f t="shared" si="117"/>
        <v>0</v>
      </c>
      <c r="DE20" s="35">
        <f t="shared" si="118"/>
        <v>4121404</v>
      </c>
      <c r="DF20" s="35">
        <f t="shared" si="119"/>
        <v>21652</v>
      </c>
      <c r="DG20" s="35">
        <f t="shared" si="120"/>
        <v>2841214</v>
      </c>
      <c r="DH20" s="35">
        <f t="shared" si="121"/>
        <v>6151797</v>
      </c>
      <c r="DI20" s="35">
        <f t="shared" si="122"/>
        <v>30000</v>
      </c>
      <c r="DJ20" s="35">
        <f t="shared" si="123"/>
        <v>30000</v>
      </c>
      <c r="DK20" s="35">
        <f t="shared" si="124"/>
        <v>13856</v>
      </c>
      <c r="DL20" s="35">
        <f t="shared" si="125"/>
        <v>2855070</v>
      </c>
      <c r="DM20" s="35">
        <f t="shared" si="126"/>
        <v>6181798</v>
      </c>
      <c r="DN20" s="35">
        <f t="shared" si="127"/>
        <v>10700</v>
      </c>
      <c r="DO20" s="35">
        <f t="shared" si="128"/>
        <v>4121404</v>
      </c>
      <c r="DP20" s="35">
        <f t="shared" si="129"/>
        <v>4110000</v>
      </c>
      <c r="DQ20" s="35">
        <f t="shared" si="130"/>
        <v>0</v>
      </c>
      <c r="DR20" s="35">
        <f t="shared" si="131"/>
        <v>4121404</v>
      </c>
      <c r="DS20" s="35">
        <f t="shared" si="132"/>
        <v>30000</v>
      </c>
      <c r="DT20" s="35">
        <f t="shared" si="133"/>
        <v>30000</v>
      </c>
      <c r="DU20" s="35">
        <f t="shared" si="134"/>
        <v>0</v>
      </c>
      <c r="DV20" s="35">
        <f t="shared" si="135"/>
        <v>4151404</v>
      </c>
      <c r="DW20" s="35">
        <f t="shared" si="136"/>
        <v>4140000</v>
      </c>
      <c r="DX20" s="35">
        <f t="shared" si="137"/>
        <v>0</v>
      </c>
      <c r="DY20" s="35">
        <f t="shared" si="138"/>
        <v>4151404</v>
      </c>
      <c r="DZ20" s="35">
        <f t="shared" si="139"/>
        <v>21774</v>
      </c>
      <c r="EA20" s="35">
        <f t="shared" si="140"/>
        <v>2855070</v>
      </c>
      <c r="EB20" s="35">
        <f t="shared" si="141"/>
        <v>6216629</v>
      </c>
      <c r="EC20" s="35">
        <f t="shared" si="142"/>
        <v>30000</v>
      </c>
      <c r="ED20" s="35">
        <f t="shared" si="143"/>
        <v>30000</v>
      </c>
      <c r="EE20" s="35">
        <f t="shared" si="144"/>
        <v>13778</v>
      </c>
      <c r="EF20" s="35">
        <f t="shared" si="145"/>
        <v>2868848</v>
      </c>
      <c r="EG20" s="35">
        <f t="shared" si="146"/>
        <v>6246630</v>
      </c>
      <c r="EH20" s="35">
        <f t="shared" si="147"/>
        <v>10700</v>
      </c>
      <c r="EI20" s="35">
        <f t="shared" si="148"/>
        <v>4151404</v>
      </c>
      <c r="EJ20" s="35">
        <f t="shared" si="149"/>
        <v>4140000</v>
      </c>
      <c r="EK20" s="35">
        <f t="shared" si="150"/>
        <v>0</v>
      </c>
      <c r="EL20" s="35">
        <f t="shared" si="151"/>
        <v>4151404</v>
      </c>
      <c r="EM20" s="35">
        <f t="shared" si="152"/>
        <v>30000</v>
      </c>
      <c r="EN20" s="35">
        <f t="shared" si="153"/>
        <v>30000</v>
      </c>
      <c r="EO20" s="35">
        <f t="shared" si="154"/>
        <v>0</v>
      </c>
      <c r="EP20" s="35">
        <f t="shared" si="155"/>
        <v>4181404</v>
      </c>
      <c r="EQ20" s="35">
        <f t="shared" si="156"/>
        <v>4170000</v>
      </c>
      <c r="ER20" s="35">
        <f t="shared" si="157"/>
        <v>0</v>
      </c>
      <c r="ES20" s="35">
        <f t="shared" si="158"/>
        <v>4181404</v>
      </c>
      <c r="ET20" s="35">
        <f t="shared" si="159"/>
        <v>21897</v>
      </c>
      <c r="EU20" s="35">
        <f t="shared" si="160"/>
        <v>2868848</v>
      </c>
      <c r="EV20" s="35">
        <f t="shared" si="161"/>
        <v>6281916</v>
      </c>
      <c r="EW20" s="35">
        <f t="shared" si="162"/>
        <v>30000</v>
      </c>
      <c r="EX20" s="35">
        <f t="shared" si="163"/>
        <v>30000</v>
      </c>
      <c r="EY20" s="35">
        <f t="shared" si="164"/>
        <v>13701</v>
      </c>
      <c r="EZ20" s="35">
        <f t="shared" si="165"/>
        <v>2882549</v>
      </c>
      <c r="FA20" s="35">
        <f t="shared" si="166"/>
        <v>6311918</v>
      </c>
      <c r="FB20" s="35">
        <f t="shared" si="167"/>
        <v>10700</v>
      </c>
      <c r="FC20" s="35">
        <f t="shared" si="168"/>
        <v>4181404</v>
      </c>
      <c r="FD20" s="35">
        <f t="shared" si="169"/>
        <v>4170000</v>
      </c>
      <c r="FE20" s="35">
        <f t="shared" si="170"/>
        <v>0</v>
      </c>
      <c r="FF20" s="35">
        <f t="shared" si="171"/>
        <v>4181404</v>
      </c>
      <c r="FG20" s="35">
        <f t="shared" si="172"/>
        <v>30000</v>
      </c>
      <c r="FH20" s="35">
        <f t="shared" si="173"/>
        <v>30000</v>
      </c>
      <c r="FI20" s="35">
        <f t="shared" si="174"/>
        <v>0</v>
      </c>
      <c r="FJ20" s="35">
        <f t="shared" si="175"/>
        <v>4211404</v>
      </c>
      <c r="FK20" s="35">
        <f t="shared" si="176"/>
        <v>4200000</v>
      </c>
      <c r="FL20" s="35">
        <f t="shared" si="177"/>
        <v>0</v>
      </c>
      <c r="FM20" s="35">
        <f t="shared" si="178"/>
        <v>4211404</v>
      </c>
      <c r="FN20" s="35">
        <f t="shared" si="179"/>
        <v>22021</v>
      </c>
      <c r="FO20" s="35">
        <f t="shared" si="180"/>
        <v>2882549</v>
      </c>
      <c r="FP20" s="35">
        <f t="shared" si="181"/>
        <v>6347661</v>
      </c>
      <c r="FQ20" s="35">
        <f t="shared" si="182"/>
        <v>30000</v>
      </c>
      <c r="FR20" s="35">
        <f t="shared" si="183"/>
        <v>30000</v>
      </c>
      <c r="FS20" s="35">
        <f t="shared" si="184"/>
        <v>13623</v>
      </c>
      <c r="FT20" s="35">
        <f t="shared" si="185"/>
        <v>2896172</v>
      </c>
      <c r="FU20" s="35">
        <f t="shared" si="186"/>
        <v>6377660</v>
      </c>
      <c r="FV20" s="35">
        <f t="shared" si="187"/>
        <v>10700</v>
      </c>
      <c r="FW20" s="35">
        <f t="shared" si="188"/>
        <v>4211404</v>
      </c>
      <c r="FX20" s="35">
        <f t="shared" si="189"/>
        <v>4200000</v>
      </c>
      <c r="FY20" s="35">
        <f t="shared" si="190"/>
        <v>0</v>
      </c>
      <c r="FZ20" s="35">
        <f t="shared" si="191"/>
        <v>4211404</v>
      </c>
      <c r="GA20" s="35">
        <f t="shared" si="192"/>
        <v>30000</v>
      </c>
      <c r="GB20" s="35">
        <f t="shared" si="193"/>
        <v>30000</v>
      </c>
      <c r="GC20" s="35">
        <f t="shared" si="194"/>
        <v>0</v>
      </c>
      <c r="GD20" s="35">
        <f t="shared" si="195"/>
        <v>4241404</v>
      </c>
      <c r="GE20" s="35">
        <f t="shared" si="196"/>
        <v>4230000</v>
      </c>
      <c r="GF20" s="35">
        <f t="shared" si="197"/>
        <v>0</v>
      </c>
      <c r="GG20" s="35">
        <f t="shared" si="198"/>
        <v>4241404</v>
      </c>
      <c r="GH20" s="35">
        <f t="shared" si="199"/>
        <v>22146</v>
      </c>
      <c r="GI20" s="35">
        <f t="shared" si="200"/>
        <v>2896172</v>
      </c>
      <c r="GJ20" s="35">
        <f t="shared" si="201"/>
        <v>6413863</v>
      </c>
      <c r="GK20" s="35">
        <f t="shared" si="202"/>
        <v>30000</v>
      </c>
      <c r="GL20" s="35">
        <f t="shared" si="203"/>
        <v>30000</v>
      </c>
      <c r="GM20" s="35">
        <f t="shared" si="204"/>
        <v>13546</v>
      </c>
      <c r="GN20" s="35">
        <f t="shared" si="205"/>
        <v>2909718</v>
      </c>
      <c r="GO20" s="35">
        <f t="shared" si="206"/>
        <v>6443861</v>
      </c>
      <c r="GP20" s="35">
        <f t="shared" si="207"/>
        <v>10700</v>
      </c>
      <c r="GQ20" s="35">
        <f t="shared" si="208"/>
        <v>4241404</v>
      </c>
      <c r="GR20" s="35">
        <f t="shared" si="209"/>
        <v>4230000</v>
      </c>
      <c r="GS20" s="35">
        <f t="shared" si="210"/>
        <v>0</v>
      </c>
      <c r="GT20" s="35">
        <f t="shared" si="211"/>
        <v>4241404</v>
      </c>
      <c r="GU20" s="35">
        <f t="shared" si="212"/>
        <v>30000</v>
      </c>
      <c r="GV20" s="35">
        <f t="shared" si="213"/>
        <v>30000</v>
      </c>
      <c r="GW20" s="35">
        <f t="shared" si="214"/>
        <v>0</v>
      </c>
      <c r="GX20" s="35">
        <f t="shared" si="215"/>
        <v>4271404</v>
      </c>
      <c r="GY20" s="35">
        <f t="shared" si="216"/>
        <v>4260000</v>
      </c>
      <c r="GZ20" s="35">
        <f t="shared" si="217"/>
        <v>0</v>
      </c>
      <c r="HA20" s="35">
        <f t="shared" si="218"/>
        <v>4271404</v>
      </c>
      <c r="HB20" s="35">
        <f t="shared" si="219"/>
        <v>22271</v>
      </c>
      <c r="HC20" s="35">
        <f t="shared" si="220"/>
        <v>2909718</v>
      </c>
      <c r="HD20" s="35">
        <f t="shared" si="221"/>
        <v>6480233</v>
      </c>
      <c r="HE20" s="35">
        <f t="shared" si="222"/>
        <v>30000</v>
      </c>
      <c r="HF20" s="35">
        <f t="shared" si="223"/>
        <v>30000</v>
      </c>
      <c r="HG20" s="35">
        <f t="shared" si="224"/>
        <v>13470</v>
      </c>
      <c r="HH20" s="35">
        <f t="shared" si="225"/>
        <v>2923188</v>
      </c>
      <c r="HI20" s="35">
        <f t="shared" si="226"/>
        <v>6510232</v>
      </c>
      <c r="HJ20" s="35">
        <f t="shared" si="227"/>
        <v>10700</v>
      </c>
      <c r="HK20" s="35">
        <f t="shared" si="228"/>
        <v>4271404</v>
      </c>
      <c r="HL20" s="35">
        <f t="shared" si="229"/>
        <v>4260000</v>
      </c>
      <c r="HM20" s="35">
        <f t="shared" si="230"/>
        <v>0</v>
      </c>
      <c r="HN20" s="35">
        <f t="shared" si="231"/>
        <v>4271404</v>
      </c>
      <c r="HO20" s="35">
        <f t="shared" si="232"/>
        <v>30000</v>
      </c>
      <c r="HP20" s="35">
        <f t="shared" si="233"/>
        <v>30000</v>
      </c>
      <c r="HQ20" s="35">
        <f t="shared" si="234"/>
        <v>0</v>
      </c>
      <c r="HR20" s="35">
        <f t="shared" si="235"/>
        <v>4301404</v>
      </c>
      <c r="HS20" s="35">
        <f t="shared" si="236"/>
        <v>4290000</v>
      </c>
      <c r="HT20" s="35">
        <f t="shared" si="237"/>
        <v>0</v>
      </c>
      <c r="HU20" s="35">
        <f t="shared" si="238"/>
        <v>4301404</v>
      </c>
      <c r="HV20" s="35">
        <f t="shared" si="239"/>
        <v>22397</v>
      </c>
      <c r="HW20" s="35">
        <f t="shared" si="240"/>
        <v>2923188</v>
      </c>
      <c r="HX20" s="35">
        <f t="shared" si="241"/>
        <v>6547064</v>
      </c>
      <c r="HY20" s="35">
        <f t="shared" si="242"/>
        <v>30000</v>
      </c>
      <c r="HZ20" s="35">
        <f t="shared" si="243"/>
        <v>30000</v>
      </c>
      <c r="IA20" s="35">
        <f t="shared" si="244"/>
        <v>13395</v>
      </c>
      <c r="IB20" s="35">
        <f t="shared" si="245"/>
        <v>2936583</v>
      </c>
      <c r="IC20" s="35">
        <f t="shared" si="246"/>
        <v>6577065</v>
      </c>
      <c r="ID20" s="35">
        <f t="shared" si="247"/>
        <v>10700</v>
      </c>
      <c r="IE20" s="35">
        <f t="shared" si="248"/>
        <v>4301404</v>
      </c>
      <c r="IF20" s="35">
        <f t="shared" si="249"/>
        <v>4290000</v>
      </c>
      <c r="IG20" s="35">
        <f t="shared" si="250"/>
        <v>0</v>
      </c>
      <c r="IH20" s="35">
        <f t="shared" si="251"/>
        <v>4301404</v>
      </c>
      <c r="II20" s="35">
        <f t="shared" si="252"/>
        <v>30000</v>
      </c>
      <c r="IJ20" s="35">
        <f t="shared" si="253"/>
        <v>30000</v>
      </c>
      <c r="IK20" s="35">
        <f t="shared" si="254"/>
        <v>0</v>
      </c>
      <c r="IL20" s="35">
        <f t="shared" si="255"/>
        <v>4331404</v>
      </c>
      <c r="IM20" s="35">
        <f t="shared" si="256"/>
        <v>4320000</v>
      </c>
      <c r="IN20" s="35">
        <f t="shared" si="257"/>
        <v>0</v>
      </c>
      <c r="IO20" s="35">
        <f t="shared" si="258"/>
        <v>4331404</v>
      </c>
      <c r="IP20" s="35">
        <f t="shared" si="259"/>
        <v>22524</v>
      </c>
      <c r="IQ20" s="35">
        <f t="shared" si="260"/>
        <v>2936583</v>
      </c>
      <c r="IR20" s="35">
        <f t="shared" si="261"/>
        <v>6614360</v>
      </c>
      <c r="IS20" s="35">
        <f t="shared" si="262"/>
        <v>30000</v>
      </c>
      <c r="IT20" s="35">
        <f t="shared" si="263"/>
        <v>30000</v>
      </c>
      <c r="IU20" s="35">
        <f t="shared" si="264"/>
        <v>13319</v>
      </c>
      <c r="IV20" s="35">
        <f t="shared" si="265"/>
        <v>2949902</v>
      </c>
      <c r="IW20" s="35">
        <f t="shared" si="266"/>
        <v>6644359</v>
      </c>
    </row>
    <row r="21" spans="1:257" x14ac:dyDescent="0.5">
      <c r="A21" s="34">
        <f t="shared" ca="1" si="12"/>
        <v>13</v>
      </c>
      <c r="B21" s="34"/>
      <c r="C21" s="38"/>
      <c r="D21" s="34">
        <f t="shared" si="13"/>
        <v>360000</v>
      </c>
      <c r="E21" s="34">
        <f t="shared" si="14"/>
        <v>0</v>
      </c>
      <c r="F21" s="34">
        <f t="shared" si="15"/>
        <v>10700</v>
      </c>
      <c r="G21" s="34">
        <f t="shared" si="16"/>
        <v>0</v>
      </c>
      <c r="H21" s="34">
        <f t="shared" si="17"/>
        <v>0</v>
      </c>
      <c r="I21" s="34">
        <f t="shared" si="18"/>
        <v>4691404</v>
      </c>
      <c r="J21" s="34">
        <f t="shared" si="19"/>
        <v>4680000</v>
      </c>
      <c r="K21" s="34">
        <f t="shared" si="20"/>
        <v>4691404</v>
      </c>
      <c r="L21" s="34">
        <f t="shared" si="21"/>
        <v>24101</v>
      </c>
      <c r="M21" s="34">
        <f t="shared" si="22"/>
        <v>3104010</v>
      </c>
      <c r="N21" s="34">
        <f t="shared" si="23"/>
        <v>7480975</v>
      </c>
      <c r="O21" s="34" t="str">
        <f t="shared" si="24"/>
        <v>-</v>
      </c>
      <c r="P21" s="34" t="b">
        <f t="shared" si="25"/>
        <v>0</v>
      </c>
      <c r="Q21" s="34" t="b">
        <f t="shared" si="26"/>
        <v>0</v>
      </c>
      <c r="R21" s="35">
        <f t="shared" si="27"/>
        <v>10700</v>
      </c>
      <c r="S21" s="35">
        <f t="shared" si="28"/>
        <v>4331404</v>
      </c>
      <c r="T21" s="35">
        <f t="shared" si="29"/>
        <v>4320000</v>
      </c>
      <c r="U21" s="35">
        <f t="shared" si="30"/>
        <v>0</v>
      </c>
      <c r="V21" s="35">
        <f t="shared" si="31"/>
        <v>4331404</v>
      </c>
      <c r="W21" s="35">
        <f t="shared" si="32"/>
        <v>30000</v>
      </c>
      <c r="X21" s="35">
        <f t="shared" si="33"/>
        <v>30000</v>
      </c>
      <c r="Y21" s="35">
        <f t="shared" si="34"/>
        <v>0</v>
      </c>
      <c r="Z21" s="35">
        <f t="shared" si="35"/>
        <v>4361404</v>
      </c>
      <c r="AA21" s="35">
        <f t="shared" si="36"/>
        <v>4350000</v>
      </c>
      <c r="AB21" s="35">
        <f t="shared" si="37"/>
        <v>0</v>
      </c>
      <c r="AC21" s="35">
        <f t="shared" si="38"/>
        <v>4361404</v>
      </c>
      <c r="AD21" s="35">
        <f t="shared" si="39"/>
        <v>22651</v>
      </c>
      <c r="AE21" s="35">
        <f t="shared" si="40"/>
        <v>2949902</v>
      </c>
      <c r="AF21" s="35">
        <f t="shared" si="41"/>
        <v>6681823</v>
      </c>
      <c r="AG21" s="35">
        <f t="shared" si="42"/>
        <v>30000</v>
      </c>
      <c r="AH21" s="35">
        <f t="shared" si="43"/>
        <v>30000</v>
      </c>
      <c r="AI21" s="35">
        <f t="shared" si="44"/>
        <v>13244</v>
      </c>
      <c r="AJ21" s="35">
        <f t="shared" si="45"/>
        <v>2963146</v>
      </c>
      <c r="AK21" s="35">
        <f t="shared" si="46"/>
        <v>6711822</v>
      </c>
      <c r="AL21" s="35">
        <f t="shared" si="47"/>
        <v>10700</v>
      </c>
      <c r="AM21" s="35">
        <f t="shared" si="48"/>
        <v>4361404</v>
      </c>
      <c r="AN21" s="35">
        <f t="shared" si="49"/>
        <v>4350000</v>
      </c>
      <c r="AO21" s="35">
        <f t="shared" si="50"/>
        <v>0</v>
      </c>
      <c r="AP21" s="35">
        <f t="shared" si="51"/>
        <v>4361404</v>
      </c>
      <c r="AQ21" s="35">
        <f t="shared" si="52"/>
        <v>30000</v>
      </c>
      <c r="AR21" s="35">
        <f t="shared" si="53"/>
        <v>30000</v>
      </c>
      <c r="AS21" s="35">
        <f t="shared" si="54"/>
        <v>0</v>
      </c>
      <c r="AT21" s="35">
        <f t="shared" si="55"/>
        <v>4391404</v>
      </c>
      <c r="AU21" s="35">
        <f t="shared" si="56"/>
        <v>4380000</v>
      </c>
      <c r="AV21" s="35">
        <f t="shared" si="57"/>
        <v>0</v>
      </c>
      <c r="AW21" s="35">
        <f t="shared" si="58"/>
        <v>4391404</v>
      </c>
      <c r="AX21" s="35">
        <f t="shared" si="59"/>
        <v>22779</v>
      </c>
      <c r="AY21" s="35">
        <f t="shared" si="60"/>
        <v>2963146</v>
      </c>
      <c r="AZ21" s="35">
        <f t="shared" si="61"/>
        <v>6749750</v>
      </c>
      <c r="BA21" s="35">
        <f t="shared" si="62"/>
        <v>30000</v>
      </c>
      <c r="BB21" s="35">
        <f t="shared" si="63"/>
        <v>30000</v>
      </c>
      <c r="BC21" s="35">
        <f t="shared" si="64"/>
        <v>13170</v>
      </c>
      <c r="BD21" s="35">
        <f t="shared" si="65"/>
        <v>2976316</v>
      </c>
      <c r="BE21" s="35">
        <f t="shared" si="66"/>
        <v>6779750</v>
      </c>
      <c r="BF21" s="35">
        <f t="shared" si="67"/>
        <v>10700</v>
      </c>
      <c r="BG21" s="35">
        <f t="shared" si="68"/>
        <v>4391404</v>
      </c>
      <c r="BH21" s="35">
        <f t="shared" si="69"/>
        <v>4380000</v>
      </c>
      <c r="BI21" s="35">
        <f t="shared" si="70"/>
        <v>0</v>
      </c>
      <c r="BJ21" s="35">
        <f t="shared" si="71"/>
        <v>4391404</v>
      </c>
      <c r="BK21" s="35">
        <f t="shared" si="72"/>
        <v>30000</v>
      </c>
      <c r="BL21" s="35">
        <f t="shared" si="73"/>
        <v>30000</v>
      </c>
      <c r="BM21" s="35">
        <f t="shared" si="74"/>
        <v>0</v>
      </c>
      <c r="BN21" s="35">
        <f t="shared" si="75"/>
        <v>4421404</v>
      </c>
      <c r="BO21" s="35">
        <f t="shared" si="76"/>
        <v>4410000</v>
      </c>
      <c r="BP21" s="35">
        <f t="shared" si="77"/>
        <v>0</v>
      </c>
      <c r="BQ21" s="35">
        <f t="shared" si="78"/>
        <v>4421404</v>
      </c>
      <c r="BR21" s="35">
        <f t="shared" si="79"/>
        <v>22908</v>
      </c>
      <c r="BS21" s="35">
        <f t="shared" si="80"/>
        <v>2976316</v>
      </c>
      <c r="BT21" s="35">
        <f t="shared" si="81"/>
        <v>6818145</v>
      </c>
      <c r="BU21" s="35">
        <f t="shared" si="82"/>
        <v>30000</v>
      </c>
      <c r="BV21" s="35">
        <f t="shared" si="83"/>
        <v>30000</v>
      </c>
      <c r="BW21" s="35">
        <f t="shared" si="84"/>
        <v>13096</v>
      </c>
      <c r="BX21" s="35">
        <f t="shared" si="85"/>
        <v>2989412</v>
      </c>
      <c r="BY21" s="35">
        <f t="shared" si="86"/>
        <v>6848145</v>
      </c>
      <c r="BZ21" s="35">
        <f t="shared" si="87"/>
        <v>10700</v>
      </c>
      <c r="CA21" s="35">
        <f t="shared" si="88"/>
        <v>4421404</v>
      </c>
      <c r="CB21" s="35">
        <f t="shared" si="89"/>
        <v>4410000</v>
      </c>
      <c r="CC21" s="35">
        <f t="shared" si="90"/>
        <v>0</v>
      </c>
      <c r="CD21" s="35">
        <f t="shared" si="91"/>
        <v>4421404</v>
      </c>
      <c r="CE21" s="35">
        <f t="shared" si="92"/>
        <v>30000</v>
      </c>
      <c r="CF21" s="35">
        <f t="shared" si="93"/>
        <v>30000</v>
      </c>
      <c r="CG21" s="35">
        <f t="shared" si="94"/>
        <v>0</v>
      </c>
      <c r="CH21" s="35">
        <f t="shared" si="95"/>
        <v>4451404</v>
      </c>
      <c r="CI21" s="35">
        <f t="shared" si="96"/>
        <v>4440000</v>
      </c>
      <c r="CJ21" s="35">
        <f t="shared" si="97"/>
        <v>0</v>
      </c>
      <c r="CK21" s="35">
        <f t="shared" si="98"/>
        <v>4451404</v>
      </c>
      <c r="CL21" s="35">
        <f t="shared" si="99"/>
        <v>23038</v>
      </c>
      <c r="CM21" s="35">
        <f t="shared" si="100"/>
        <v>2989412</v>
      </c>
      <c r="CN21" s="35">
        <f t="shared" si="101"/>
        <v>6887007</v>
      </c>
      <c r="CO21" s="35">
        <f t="shared" si="102"/>
        <v>30000</v>
      </c>
      <c r="CP21" s="35">
        <f t="shared" si="103"/>
        <v>30000</v>
      </c>
      <c r="CQ21" s="35">
        <f t="shared" si="104"/>
        <v>13022</v>
      </c>
      <c r="CR21" s="35">
        <f t="shared" si="105"/>
        <v>3002434</v>
      </c>
      <c r="CS21" s="35">
        <f t="shared" si="106"/>
        <v>6917007</v>
      </c>
      <c r="CT21" s="35">
        <f t="shared" si="107"/>
        <v>10700</v>
      </c>
      <c r="CU21" s="35">
        <f t="shared" si="108"/>
        <v>4451404</v>
      </c>
      <c r="CV21" s="35">
        <f t="shared" si="109"/>
        <v>4440000</v>
      </c>
      <c r="CW21" s="35">
        <f t="shared" si="110"/>
        <v>0</v>
      </c>
      <c r="CX21" s="35">
        <f t="shared" si="111"/>
        <v>4451404</v>
      </c>
      <c r="CY21" s="35">
        <f t="shared" si="112"/>
        <v>30000</v>
      </c>
      <c r="CZ21" s="35">
        <f t="shared" si="113"/>
        <v>30000</v>
      </c>
      <c r="DA21" s="35">
        <f t="shared" si="114"/>
        <v>0</v>
      </c>
      <c r="DB21" s="35">
        <f t="shared" si="115"/>
        <v>4481404</v>
      </c>
      <c r="DC21" s="35">
        <f t="shared" si="116"/>
        <v>4470000</v>
      </c>
      <c r="DD21" s="35">
        <f t="shared" si="117"/>
        <v>0</v>
      </c>
      <c r="DE21" s="35">
        <f t="shared" si="118"/>
        <v>4481404</v>
      </c>
      <c r="DF21" s="35">
        <f t="shared" si="119"/>
        <v>23168</v>
      </c>
      <c r="DG21" s="35">
        <f t="shared" si="120"/>
        <v>3002434</v>
      </c>
      <c r="DH21" s="35">
        <f t="shared" si="121"/>
        <v>6956039</v>
      </c>
      <c r="DI21" s="35">
        <f t="shared" si="122"/>
        <v>30000</v>
      </c>
      <c r="DJ21" s="35">
        <f t="shared" si="123"/>
        <v>30000</v>
      </c>
      <c r="DK21" s="35">
        <f t="shared" si="124"/>
        <v>12949</v>
      </c>
      <c r="DL21" s="35">
        <f t="shared" si="125"/>
        <v>3015383</v>
      </c>
      <c r="DM21" s="35">
        <f t="shared" si="126"/>
        <v>6986039</v>
      </c>
      <c r="DN21" s="35">
        <f t="shared" si="127"/>
        <v>10700</v>
      </c>
      <c r="DO21" s="35">
        <f t="shared" si="128"/>
        <v>4481404</v>
      </c>
      <c r="DP21" s="35">
        <f t="shared" si="129"/>
        <v>4470000</v>
      </c>
      <c r="DQ21" s="35">
        <f t="shared" si="130"/>
        <v>0</v>
      </c>
      <c r="DR21" s="35">
        <f t="shared" si="131"/>
        <v>4481404</v>
      </c>
      <c r="DS21" s="35">
        <f t="shared" si="132"/>
        <v>30000</v>
      </c>
      <c r="DT21" s="35">
        <f t="shared" si="133"/>
        <v>30000</v>
      </c>
      <c r="DU21" s="35">
        <f t="shared" si="134"/>
        <v>0</v>
      </c>
      <c r="DV21" s="35">
        <f t="shared" si="135"/>
        <v>4511404</v>
      </c>
      <c r="DW21" s="35">
        <f t="shared" si="136"/>
        <v>4500000</v>
      </c>
      <c r="DX21" s="35">
        <f t="shared" si="137"/>
        <v>0</v>
      </c>
      <c r="DY21" s="35">
        <f t="shared" si="138"/>
        <v>4511404</v>
      </c>
      <c r="DZ21" s="35">
        <f t="shared" si="139"/>
        <v>23299</v>
      </c>
      <c r="EA21" s="35">
        <f t="shared" si="140"/>
        <v>3015383</v>
      </c>
      <c r="EB21" s="35">
        <f t="shared" si="141"/>
        <v>7025541</v>
      </c>
      <c r="EC21" s="35">
        <f t="shared" si="142"/>
        <v>30000</v>
      </c>
      <c r="ED21" s="35">
        <f t="shared" si="143"/>
        <v>30000</v>
      </c>
      <c r="EE21" s="35">
        <f t="shared" si="144"/>
        <v>12876</v>
      </c>
      <c r="EF21" s="35">
        <f t="shared" si="145"/>
        <v>3028259</v>
      </c>
      <c r="EG21" s="35">
        <f t="shared" si="146"/>
        <v>7055541</v>
      </c>
      <c r="EH21" s="35">
        <f t="shared" si="147"/>
        <v>10700</v>
      </c>
      <c r="EI21" s="35">
        <f t="shared" si="148"/>
        <v>4511404</v>
      </c>
      <c r="EJ21" s="35">
        <f t="shared" si="149"/>
        <v>4500000</v>
      </c>
      <c r="EK21" s="35">
        <f t="shared" si="150"/>
        <v>0</v>
      </c>
      <c r="EL21" s="35">
        <f t="shared" si="151"/>
        <v>4511404</v>
      </c>
      <c r="EM21" s="35">
        <f t="shared" si="152"/>
        <v>30000</v>
      </c>
      <c r="EN21" s="35">
        <f t="shared" si="153"/>
        <v>30000</v>
      </c>
      <c r="EO21" s="35">
        <f t="shared" si="154"/>
        <v>0</v>
      </c>
      <c r="EP21" s="35">
        <f t="shared" si="155"/>
        <v>4541404</v>
      </c>
      <c r="EQ21" s="35">
        <f t="shared" si="156"/>
        <v>4530000</v>
      </c>
      <c r="ER21" s="35">
        <f t="shared" si="157"/>
        <v>0</v>
      </c>
      <c r="ES21" s="35">
        <f t="shared" si="158"/>
        <v>4541404</v>
      </c>
      <c r="ET21" s="35">
        <f t="shared" si="159"/>
        <v>23431</v>
      </c>
      <c r="EU21" s="35">
        <f t="shared" si="160"/>
        <v>3028259</v>
      </c>
      <c r="EV21" s="35">
        <f t="shared" si="161"/>
        <v>7095514</v>
      </c>
      <c r="EW21" s="35">
        <f t="shared" si="162"/>
        <v>30000</v>
      </c>
      <c r="EX21" s="35">
        <f t="shared" si="163"/>
        <v>30000</v>
      </c>
      <c r="EY21" s="35">
        <f t="shared" si="164"/>
        <v>12804</v>
      </c>
      <c r="EZ21" s="35">
        <f t="shared" si="165"/>
        <v>3041063</v>
      </c>
      <c r="FA21" s="35">
        <f t="shared" si="166"/>
        <v>7125515</v>
      </c>
      <c r="FB21" s="35">
        <f t="shared" si="167"/>
        <v>10700</v>
      </c>
      <c r="FC21" s="35">
        <f t="shared" si="168"/>
        <v>4541404</v>
      </c>
      <c r="FD21" s="35">
        <f t="shared" si="169"/>
        <v>4530000</v>
      </c>
      <c r="FE21" s="35">
        <f t="shared" si="170"/>
        <v>0</v>
      </c>
      <c r="FF21" s="35">
        <f t="shared" si="171"/>
        <v>4541404</v>
      </c>
      <c r="FG21" s="35">
        <f t="shared" si="172"/>
        <v>30000</v>
      </c>
      <c r="FH21" s="35">
        <f t="shared" si="173"/>
        <v>30000</v>
      </c>
      <c r="FI21" s="35">
        <f t="shared" si="174"/>
        <v>0</v>
      </c>
      <c r="FJ21" s="35">
        <f t="shared" si="175"/>
        <v>4571404</v>
      </c>
      <c r="FK21" s="35">
        <f t="shared" si="176"/>
        <v>4560000</v>
      </c>
      <c r="FL21" s="35">
        <f t="shared" si="177"/>
        <v>0</v>
      </c>
      <c r="FM21" s="35">
        <f t="shared" si="178"/>
        <v>4571404</v>
      </c>
      <c r="FN21" s="35">
        <f t="shared" si="179"/>
        <v>23563</v>
      </c>
      <c r="FO21" s="35">
        <f t="shared" si="180"/>
        <v>3041063</v>
      </c>
      <c r="FP21" s="35">
        <f t="shared" si="181"/>
        <v>7165657</v>
      </c>
      <c r="FQ21" s="35">
        <f t="shared" si="182"/>
        <v>30000</v>
      </c>
      <c r="FR21" s="35">
        <f t="shared" si="183"/>
        <v>30000</v>
      </c>
      <c r="FS21" s="35">
        <f t="shared" si="184"/>
        <v>12732</v>
      </c>
      <c r="FT21" s="35">
        <f t="shared" si="185"/>
        <v>3053795</v>
      </c>
      <c r="FU21" s="35">
        <f t="shared" si="186"/>
        <v>7195657</v>
      </c>
      <c r="FV21" s="35">
        <f t="shared" si="187"/>
        <v>10700</v>
      </c>
      <c r="FW21" s="35">
        <f t="shared" si="188"/>
        <v>4571404</v>
      </c>
      <c r="FX21" s="35">
        <f t="shared" si="189"/>
        <v>4560000</v>
      </c>
      <c r="FY21" s="35">
        <f t="shared" si="190"/>
        <v>0</v>
      </c>
      <c r="FZ21" s="35">
        <f t="shared" si="191"/>
        <v>4571404</v>
      </c>
      <c r="GA21" s="35">
        <f t="shared" si="192"/>
        <v>30000</v>
      </c>
      <c r="GB21" s="35">
        <f t="shared" si="193"/>
        <v>30000</v>
      </c>
      <c r="GC21" s="35">
        <f t="shared" si="194"/>
        <v>0</v>
      </c>
      <c r="GD21" s="35">
        <f t="shared" si="195"/>
        <v>4601404</v>
      </c>
      <c r="GE21" s="35">
        <f t="shared" si="196"/>
        <v>4590000</v>
      </c>
      <c r="GF21" s="35">
        <f t="shared" si="197"/>
        <v>0</v>
      </c>
      <c r="GG21" s="35">
        <f t="shared" si="198"/>
        <v>4601404</v>
      </c>
      <c r="GH21" s="35">
        <f t="shared" si="199"/>
        <v>23696</v>
      </c>
      <c r="GI21" s="35">
        <f t="shared" si="200"/>
        <v>3053795</v>
      </c>
      <c r="GJ21" s="35">
        <f t="shared" si="201"/>
        <v>7236273</v>
      </c>
      <c r="GK21" s="35">
        <f t="shared" si="202"/>
        <v>30000</v>
      </c>
      <c r="GL21" s="35">
        <f t="shared" si="203"/>
        <v>30000</v>
      </c>
      <c r="GM21" s="35">
        <f t="shared" si="204"/>
        <v>12660</v>
      </c>
      <c r="GN21" s="35">
        <f t="shared" si="205"/>
        <v>3066455</v>
      </c>
      <c r="GO21" s="35">
        <f t="shared" si="206"/>
        <v>7266272</v>
      </c>
      <c r="GP21" s="35">
        <f t="shared" si="207"/>
        <v>10700</v>
      </c>
      <c r="GQ21" s="35">
        <f t="shared" si="208"/>
        <v>4601404</v>
      </c>
      <c r="GR21" s="35">
        <f t="shared" si="209"/>
        <v>4590000</v>
      </c>
      <c r="GS21" s="35">
        <f t="shared" si="210"/>
        <v>0</v>
      </c>
      <c r="GT21" s="35">
        <f t="shared" si="211"/>
        <v>4601404</v>
      </c>
      <c r="GU21" s="35">
        <f t="shared" si="212"/>
        <v>30000</v>
      </c>
      <c r="GV21" s="35">
        <f t="shared" si="213"/>
        <v>30000</v>
      </c>
      <c r="GW21" s="35">
        <f t="shared" si="214"/>
        <v>0</v>
      </c>
      <c r="GX21" s="35">
        <f t="shared" si="215"/>
        <v>4631404</v>
      </c>
      <c r="GY21" s="35">
        <f t="shared" si="216"/>
        <v>4620000</v>
      </c>
      <c r="GZ21" s="35">
        <f t="shared" si="217"/>
        <v>0</v>
      </c>
      <c r="HA21" s="35">
        <f t="shared" si="218"/>
        <v>4631404</v>
      </c>
      <c r="HB21" s="35">
        <f t="shared" si="219"/>
        <v>23830</v>
      </c>
      <c r="HC21" s="35">
        <f t="shared" si="220"/>
        <v>3066455</v>
      </c>
      <c r="HD21" s="35">
        <f t="shared" si="221"/>
        <v>7307362</v>
      </c>
      <c r="HE21" s="35">
        <f t="shared" si="222"/>
        <v>30000</v>
      </c>
      <c r="HF21" s="35">
        <f t="shared" si="223"/>
        <v>30000</v>
      </c>
      <c r="HG21" s="35">
        <f t="shared" si="224"/>
        <v>12589</v>
      </c>
      <c r="HH21" s="35">
        <f t="shared" si="225"/>
        <v>3079044</v>
      </c>
      <c r="HI21" s="35">
        <f t="shared" si="226"/>
        <v>7337362</v>
      </c>
      <c r="HJ21" s="35">
        <f t="shared" si="227"/>
        <v>10700</v>
      </c>
      <c r="HK21" s="35">
        <f t="shared" si="228"/>
        <v>4631404</v>
      </c>
      <c r="HL21" s="35">
        <f t="shared" si="229"/>
        <v>4620000</v>
      </c>
      <c r="HM21" s="35">
        <f t="shared" si="230"/>
        <v>0</v>
      </c>
      <c r="HN21" s="35">
        <f t="shared" si="231"/>
        <v>4631404</v>
      </c>
      <c r="HO21" s="35">
        <f t="shared" si="232"/>
        <v>30000</v>
      </c>
      <c r="HP21" s="35">
        <f t="shared" si="233"/>
        <v>30000</v>
      </c>
      <c r="HQ21" s="35">
        <f t="shared" si="234"/>
        <v>0</v>
      </c>
      <c r="HR21" s="35">
        <f t="shared" si="235"/>
        <v>4661404</v>
      </c>
      <c r="HS21" s="35">
        <f t="shared" si="236"/>
        <v>4650000</v>
      </c>
      <c r="HT21" s="35">
        <f t="shared" si="237"/>
        <v>0</v>
      </c>
      <c r="HU21" s="35">
        <f t="shared" si="238"/>
        <v>4661404</v>
      </c>
      <c r="HV21" s="35">
        <f t="shared" si="239"/>
        <v>23965</v>
      </c>
      <c r="HW21" s="35">
        <f t="shared" si="240"/>
        <v>3079044</v>
      </c>
      <c r="HX21" s="35">
        <f t="shared" si="241"/>
        <v>7378929</v>
      </c>
      <c r="HY21" s="35">
        <f t="shared" si="242"/>
        <v>30000</v>
      </c>
      <c r="HZ21" s="35">
        <f t="shared" si="243"/>
        <v>30000</v>
      </c>
      <c r="IA21" s="35">
        <f t="shared" si="244"/>
        <v>12518</v>
      </c>
      <c r="IB21" s="35">
        <f t="shared" si="245"/>
        <v>3091562</v>
      </c>
      <c r="IC21" s="35">
        <f t="shared" si="246"/>
        <v>7408928</v>
      </c>
      <c r="ID21" s="35">
        <f t="shared" si="247"/>
        <v>10700</v>
      </c>
      <c r="IE21" s="35">
        <f t="shared" si="248"/>
        <v>4661404</v>
      </c>
      <c r="IF21" s="35">
        <f t="shared" si="249"/>
        <v>4650000</v>
      </c>
      <c r="IG21" s="35">
        <f t="shared" si="250"/>
        <v>0</v>
      </c>
      <c r="IH21" s="35">
        <f t="shared" si="251"/>
        <v>4661404</v>
      </c>
      <c r="II21" s="35">
        <f t="shared" si="252"/>
        <v>30000</v>
      </c>
      <c r="IJ21" s="35">
        <f t="shared" si="253"/>
        <v>30000</v>
      </c>
      <c r="IK21" s="35">
        <f t="shared" si="254"/>
        <v>0</v>
      </c>
      <c r="IL21" s="35">
        <f t="shared" si="255"/>
        <v>4691404</v>
      </c>
      <c r="IM21" s="35">
        <f t="shared" si="256"/>
        <v>4680000</v>
      </c>
      <c r="IN21" s="35">
        <f t="shared" si="257"/>
        <v>0</v>
      </c>
      <c r="IO21" s="35">
        <f t="shared" si="258"/>
        <v>4691404</v>
      </c>
      <c r="IP21" s="35">
        <f t="shared" si="259"/>
        <v>24101</v>
      </c>
      <c r="IQ21" s="35">
        <f t="shared" si="260"/>
        <v>3091562</v>
      </c>
      <c r="IR21" s="35">
        <f t="shared" si="261"/>
        <v>7450974</v>
      </c>
      <c r="IS21" s="35">
        <f t="shared" si="262"/>
        <v>30000</v>
      </c>
      <c r="IT21" s="35">
        <f t="shared" si="263"/>
        <v>30000</v>
      </c>
      <c r="IU21" s="35">
        <f t="shared" si="264"/>
        <v>12448</v>
      </c>
      <c r="IV21" s="35">
        <f t="shared" si="265"/>
        <v>3104010</v>
      </c>
      <c r="IW21" s="35">
        <f t="shared" si="266"/>
        <v>7480975</v>
      </c>
    </row>
    <row r="22" spans="1:257" x14ac:dyDescent="0.5">
      <c r="A22" s="34">
        <f t="shared" ca="1" si="12"/>
        <v>14</v>
      </c>
      <c r="B22" s="34"/>
      <c r="C22" s="38"/>
      <c r="D22" s="34">
        <f t="shared" si="13"/>
        <v>360000</v>
      </c>
      <c r="E22" s="34">
        <f t="shared" si="14"/>
        <v>0</v>
      </c>
      <c r="F22" s="34">
        <f t="shared" si="15"/>
        <v>10700</v>
      </c>
      <c r="G22" s="34">
        <f t="shared" si="16"/>
        <v>0</v>
      </c>
      <c r="H22" s="34">
        <f t="shared" si="17"/>
        <v>0</v>
      </c>
      <c r="I22" s="34">
        <f t="shared" si="18"/>
        <v>5051404</v>
      </c>
      <c r="J22" s="34">
        <f t="shared" si="19"/>
        <v>5040000</v>
      </c>
      <c r="K22" s="34">
        <f t="shared" si="20"/>
        <v>5051404</v>
      </c>
      <c r="L22" s="34">
        <f t="shared" si="21"/>
        <v>25788</v>
      </c>
      <c r="M22" s="34">
        <f t="shared" si="22"/>
        <v>3248035</v>
      </c>
      <c r="N22" s="34">
        <f t="shared" si="23"/>
        <v>8376033</v>
      </c>
      <c r="O22" s="34" t="str">
        <f t="shared" si="24"/>
        <v>-</v>
      </c>
      <c r="P22" s="34" t="b">
        <f t="shared" si="25"/>
        <v>0</v>
      </c>
      <c r="Q22" s="34" t="b">
        <f t="shared" si="26"/>
        <v>0</v>
      </c>
      <c r="R22" s="35">
        <f t="shared" si="27"/>
        <v>10700</v>
      </c>
      <c r="S22" s="35">
        <f t="shared" si="28"/>
        <v>4691404</v>
      </c>
      <c r="T22" s="35">
        <f t="shared" si="29"/>
        <v>4680000</v>
      </c>
      <c r="U22" s="35">
        <f t="shared" si="30"/>
        <v>0</v>
      </c>
      <c r="V22" s="35">
        <f t="shared" si="31"/>
        <v>4691404</v>
      </c>
      <c r="W22" s="35">
        <f t="shared" si="32"/>
        <v>30000</v>
      </c>
      <c r="X22" s="35">
        <f t="shared" si="33"/>
        <v>30000</v>
      </c>
      <c r="Y22" s="35">
        <f t="shared" si="34"/>
        <v>0</v>
      </c>
      <c r="Z22" s="35">
        <f t="shared" si="35"/>
        <v>4721404</v>
      </c>
      <c r="AA22" s="35">
        <f t="shared" si="36"/>
        <v>4710000</v>
      </c>
      <c r="AB22" s="35">
        <f t="shared" si="37"/>
        <v>0</v>
      </c>
      <c r="AC22" s="35">
        <f t="shared" si="38"/>
        <v>4721404</v>
      </c>
      <c r="AD22" s="35">
        <f t="shared" si="39"/>
        <v>24237</v>
      </c>
      <c r="AE22" s="35">
        <f t="shared" si="40"/>
        <v>3104010</v>
      </c>
      <c r="AF22" s="35">
        <f t="shared" si="41"/>
        <v>7523189</v>
      </c>
      <c r="AG22" s="35">
        <f t="shared" si="42"/>
        <v>30000</v>
      </c>
      <c r="AH22" s="35">
        <f t="shared" si="43"/>
        <v>30000</v>
      </c>
      <c r="AI22" s="35">
        <f t="shared" si="44"/>
        <v>12378</v>
      </c>
      <c r="AJ22" s="35">
        <f t="shared" si="45"/>
        <v>3116388</v>
      </c>
      <c r="AK22" s="35">
        <f t="shared" si="46"/>
        <v>7553190</v>
      </c>
      <c r="AL22" s="35">
        <f t="shared" si="47"/>
        <v>10700</v>
      </c>
      <c r="AM22" s="35">
        <f t="shared" si="48"/>
        <v>4721404</v>
      </c>
      <c r="AN22" s="35">
        <f t="shared" si="49"/>
        <v>4710000</v>
      </c>
      <c r="AO22" s="35">
        <f t="shared" si="50"/>
        <v>0</v>
      </c>
      <c r="AP22" s="35">
        <f t="shared" si="51"/>
        <v>4721404</v>
      </c>
      <c r="AQ22" s="35">
        <f t="shared" si="52"/>
        <v>30000</v>
      </c>
      <c r="AR22" s="35">
        <f t="shared" si="53"/>
        <v>30000</v>
      </c>
      <c r="AS22" s="35">
        <f t="shared" si="54"/>
        <v>0</v>
      </c>
      <c r="AT22" s="35">
        <f t="shared" si="55"/>
        <v>4751404</v>
      </c>
      <c r="AU22" s="35">
        <f t="shared" si="56"/>
        <v>4740000</v>
      </c>
      <c r="AV22" s="35">
        <f t="shared" si="57"/>
        <v>0</v>
      </c>
      <c r="AW22" s="35">
        <f t="shared" si="58"/>
        <v>4751404</v>
      </c>
      <c r="AX22" s="35">
        <f t="shared" si="59"/>
        <v>24374</v>
      </c>
      <c r="AY22" s="35">
        <f t="shared" si="60"/>
        <v>3116388</v>
      </c>
      <c r="AZ22" s="35">
        <f t="shared" si="61"/>
        <v>7595884</v>
      </c>
      <c r="BA22" s="35">
        <f t="shared" si="62"/>
        <v>30000</v>
      </c>
      <c r="BB22" s="35">
        <f t="shared" si="63"/>
        <v>30000</v>
      </c>
      <c r="BC22" s="35">
        <f t="shared" si="64"/>
        <v>12308</v>
      </c>
      <c r="BD22" s="35">
        <f t="shared" si="65"/>
        <v>3128696</v>
      </c>
      <c r="BE22" s="35">
        <f t="shared" si="66"/>
        <v>7625884</v>
      </c>
      <c r="BF22" s="35">
        <f t="shared" si="67"/>
        <v>10700</v>
      </c>
      <c r="BG22" s="35">
        <f t="shared" si="68"/>
        <v>4751404</v>
      </c>
      <c r="BH22" s="35">
        <f t="shared" si="69"/>
        <v>4740000</v>
      </c>
      <c r="BI22" s="35">
        <f t="shared" si="70"/>
        <v>0</v>
      </c>
      <c r="BJ22" s="35">
        <f t="shared" si="71"/>
        <v>4751404</v>
      </c>
      <c r="BK22" s="35">
        <f t="shared" si="72"/>
        <v>30000</v>
      </c>
      <c r="BL22" s="35">
        <f t="shared" si="73"/>
        <v>30000</v>
      </c>
      <c r="BM22" s="35">
        <f t="shared" si="74"/>
        <v>0</v>
      </c>
      <c r="BN22" s="35">
        <f t="shared" si="75"/>
        <v>4781404</v>
      </c>
      <c r="BO22" s="35">
        <f t="shared" si="76"/>
        <v>4770000</v>
      </c>
      <c r="BP22" s="35">
        <f t="shared" si="77"/>
        <v>0</v>
      </c>
      <c r="BQ22" s="35">
        <f t="shared" si="78"/>
        <v>4781404</v>
      </c>
      <c r="BR22" s="35">
        <f t="shared" si="79"/>
        <v>24512</v>
      </c>
      <c r="BS22" s="35">
        <f t="shared" si="80"/>
        <v>3128696</v>
      </c>
      <c r="BT22" s="35">
        <f t="shared" si="81"/>
        <v>7669060</v>
      </c>
      <c r="BU22" s="35">
        <f t="shared" si="82"/>
        <v>30000</v>
      </c>
      <c r="BV22" s="35">
        <f t="shared" si="83"/>
        <v>30000</v>
      </c>
      <c r="BW22" s="35">
        <f t="shared" si="84"/>
        <v>12239</v>
      </c>
      <c r="BX22" s="35">
        <f t="shared" si="85"/>
        <v>3140935</v>
      </c>
      <c r="BY22" s="35">
        <f t="shared" si="86"/>
        <v>7699060</v>
      </c>
      <c r="BZ22" s="35">
        <f t="shared" si="87"/>
        <v>10700</v>
      </c>
      <c r="CA22" s="35">
        <f t="shared" si="88"/>
        <v>4781404</v>
      </c>
      <c r="CB22" s="35">
        <f t="shared" si="89"/>
        <v>4770000</v>
      </c>
      <c r="CC22" s="35">
        <f t="shared" si="90"/>
        <v>0</v>
      </c>
      <c r="CD22" s="35">
        <f t="shared" si="91"/>
        <v>4781404</v>
      </c>
      <c r="CE22" s="35">
        <f t="shared" si="92"/>
        <v>30000</v>
      </c>
      <c r="CF22" s="35">
        <f t="shared" si="93"/>
        <v>30000</v>
      </c>
      <c r="CG22" s="35">
        <f t="shared" si="94"/>
        <v>0</v>
      </c>
      <c r="CH22" s="35">
        <f t="shared" si="95"/>
        <v>4811404</v>
      </c>
      <c r="CI22" s="35">
        <f t="shared" si="96"/>
        <v>4800000</v>
      </c>
      <c r="CJ22" s="35">
        <f t="shared" si="97"/>
        <v>0</v>
      </c>
      <c r="CK22" s="35">
        <f t="shared" si="98"/>
        <v>4811404</v>
      </c>
      <c r="CL22" s="35">
        <f t="shared" si="99"/>
        <v>24651</v>
      </c>
      <c r="CM22" s="35">
        <f t="shared" si="100"/>
        <v>3140935</v>
      </c>
      <c r="CN22" s="35">
        <f t="shared" si="101"/>
        <v>7742719</v>
      </c>
      <c r="CO22" s="35">
        <f t="shared" si="102"/>
        <v>30000</v>
      </c>
      <c r="CP22" s="35">
        <f t="shared" si="103"/>
        <v>30000</v>
      </c>
      <c r="CQ22" s="35">
        <f t="shared" si="104"/>
        <v>12170</v>
      </c>
      <c r="CR22" s="35">
        <f t="shared" si="105"/>
        <v>3153105</v>
      </c>
      <c r="CS22" s="35">
        <f t="shared" si="106"/>
        <v>7772719</v>
      </c>
      <c r="CT22" s="35">
        <f t="shared" si="107"/>
        <v>10700</v>
      </c>
      <c r="CU22" s="35">
        <f t="shared" si="108"/>
        <v>4811404</v>
      </c>
      <c r="CV22" s="35">
        <f t="shared" si="109"/>
        <v>4800000</v>
      </c>
      <c r="CW22" s="35">
        <f t="shared" si="110"/>
        <v>0</v>
      </c>
      <c r="CX22" s="35">
        <f t="shared" si="111"/>
        <v>4811404</v>
      </c>
      <c r="CY22" s="35">
        <f t="shared" si="112"/>
        <v>30000</v>
      </c>
      <c r="CZ22" s="35">
        <f t="shared" si="113"/>
        <v>30000</v>
      </c>
      <c r="DA22" s="35">
        <f t="shared" si="114"/>
        <v>0</v>
      </c>
      <c r="DB22" s="35">
        <f t="shared" si="115"/>
        <v>4841404</v>
      </c>
      <c r="DC22" s="35">
        <f t="shared" si="116"/>
        <v>4830000</v>
      </c>
      <c r="DD22" s="35">
        <f t="shared" si="117"/>
        <v>0</v>
      </c>
      <c r="DE22" s="35">
        <f t="shared" si="118"/>
        <v>4841404</v>
      </c>
      <c r="DF22" s="35">
        <f t="shared" si="119"/>
        <v>24790</v>
      </c>
      <c r="DG22" s="35">
        <f t="shared" si="120"/>
        <v>3153105</v>
      </c>
      <c r="DH22" s="35">
        <f t="shared" si="121"/>
        <v>7816547</v>
      </c>
      <c r="DI22" s="35">
        <f t="shared" si="122"/>
        <v>30000</v>
      </c>
      <c r="DJ22" s="35">
        <f t="shared" si="123"/>
        <v>30000</v>
      </c>
      <c r="DK22" s="35">
        <f t="shared" si="124"/>
        <v>12102</v>
      </c>
      <c r="DL22" s="35">
        <f t="shared" si="125"/>
        <v>3165207</v>
      </c>
      <c r="DM22" s="35">
        <f t="shared" si="126"/>
        <v>7846548</v>
      </c>
      <c r="DN22" s="35">
        <f t="shared" si="127"/>
        <v>10700</v>
      </c>
      <c r="DO22" s="35">
        <f t="shared" si="128"/>
        <v>4841404</v>
      </c>
      <c r="DP22" s="35">
        <f t="shared" si="129"/>
        <v>4830000</v>
      </c>
      <c r="DQ22" s="35">
        <f t="shared" si="130"/>
        <v>0</v>
      </c>
      <c r="DR22" s="35">
        <f t="shared" si="131"/>
        <v>4841404</v>
      </c>
      <c r="DS22" s="35">
        <f t="shared" si="132"/>
        <v>30000</v>
      </c>
      <c r="DT22" s="35">
        <f t="shared" si="133"/>
        <v>30000</v>
      </c>
      <c r="DU22" s="35">
        <f t="shared" si="134"/>
        <v>0</v>
      </c>
      <c r="DV22" s="35">
        <f t="shared" si="135"/>
        <v>4871404</v>
      </c>
      <c r="DW22" s="35">
        <f t="shared" si="136"/>
        <v>4860000</v>
      </c>
      <c r="DX22" s="35">
        <f t="shared" si="137"/>
        <v>0</v>
      </c>
      <c r="DY22" s="35">
        <f t="shared" si="138"/>
        <v>4871404</v>
      </c>
      <c r="DZ22" s="35">
        <f t="shared" si="139"/>
        <v>24930</v>
      </c>
      <c r="EA22" s="35">
        <f t="shared" si="140"/>
        <v>3165207</v>
      </c>
      <c r="EB22" s="35">
        <f t="shared" si="141"/>
        <v>7890861</v>
      </c>
      <c r="EC22" s="35">
        <f t="shared" si="142"/>
        <v>30000</v>
      </c>
      <c r="ED22" s="35">
        <f t="shared" si="143"/>
        <v>30000</v>
      </c>
      <c r="EE22" s="35">
        <f t="shared" si="144"/>
        <v>12034</v>
      </c>
      <c r="EF22" s="35">
        <f t="shared" si="145"/>
        <v>3177241</v>
      </c>
      <c r="EG22" s="35">
        <f t="shared" si="146"/>
        <v>7920862</v>
      </c>
      <c r="EH22" s="35">
        <f t="shared" si="147"/>
        <v>10700</v>
      </c>
      <c r="EI22" s="35">
        <f t="shared" si="148"/>
        <v>4871404</v>
      </c>
      <c r="EJ22" s="35">
        <f t="shared" si="149"/>
        <v>4860000</v>
      </c>
      <c r="EK22" s="35">
        <f t="shared" si="150"/>
        <v>0</v>
      </c>
      <c r="EL22" s="35">
        <f t="shared" si="151"/>
        <v>4871404</v>
      </c>
      <c r="EM22" s="35">
        <f t="shared" si="152"/>
        <v>30000</v>
      </c>
      <c r="EN22" s="35">
        <f t="shared" si="153"/>
        <v>30000</v>
      </c>
      <c r="EO22" s="35">
        <f t="shared" si="154"/>
        <v>0</v>
      </c>
      <c r="EP22" s="35">
        <f t="shared" si="155"/>
        <v>4901404</v>
      </c>
      <c r="EQ22" s="35">
        <f t="shared" si="156"/>
        <v>4890000</v>
      </c>
      <c r="ER22" s="35">
        <f t="shared" si="157"/>
        <v>0</v>
      </c>
      <c r="ES22" s="35">
        <f t="shared" si="158"/>
        <v>4901404</v>
      </c>
      <c r="ET22" s="35">
        <f t="shared" si="159"/>
        <v>25071</v>
      </c>
      <c r="EU22" s="35">
        <f t="shared" si="160"/>
        <v>3177241</v>
      </c>
      <c r="EV22" s="35">
        <f t="shared" si="161"/>
        <v>7965661</v>
      </c>
      <c r="EW22" s="35">
        <f t="shared" si="162"/>
        <v>30000</v>
      </c>
      <c r="EX22" s="35">
        <f t="shared" si="163"/>
        <v>30000</v>
      </c>
      <c r="EY22" s="35">
        <f t="shared" si="164"/>
        <v>11966</v>
      </c>
      <c r="EZ22" s="35">
        <f t="shared" si="165"/>
        <v>3189207</v>
      </c>
      <c r="FA22" s="35">
        <f t="shared" si="166"/>
        <v>7995661</v>
      </c>
      <c r="FB22" s="35">
        <f t="shared" si="167"/>
        <v>10700</v>
      </c>
      <c r="FC22" s="35">
        <f t="shared" si="168"/>
        <v>4901404</v>
      </c>
      <c r="FD22" s="35">
        <f t="shared" si="169"/>
        <v>4890000</v>
      </c>
      <c r="FE22" s="35">
        <f t="shared" si="170"/>
        <v>0</v>
      </c>
      <c r="FF22" s="35">
        <f t="shared" si="171"/>
        <v>4901404</v>
      </c>
      <c r="FG22" s="35">
        <f t="shared" si="172"/>
        <v>30000</v>
      </c>
      <c r="FH22" s="35">
        <f t="shared" si="173"/>
        <v>30000</v>
      </c>
      <c r="FI22" s="35">
        <f t="shared" si="174"/>
        <v>0</v>
      </c>
      <c r="FJ22" s="35">
        <f t="shared" si="175"/>
        <v>4931404</v>
      </c>
      <c r="FK22" s="35">
        <f t="shared" si="176"/>
        <v>4920000</v>
      </c>
      <c r="FL22" s="35">
        <f t="shared" si="177"/>
        <v>0</v>
      </c>
      <c r="FM22" s="35">
        <f t="shared" si="178"/>
        <v>4931404</v>
      </c>
      <c r="FN22" s="35">
        <f t="shared" si="179"/>
        <v>25213</v>
      </c>
      <c r="FO22" s="35">
        <f t="shared" si="180"/>
        <v>3189207</v>
      </c>
      <c r="FP22" s="35">
        <f t="shared" si="181"/>
        <v>8040948</v>
      </c>
      <c r="FQ22" s="35">
        <f t="shared" si="182"/>
        <v>30000</v>
      </c>
      <c r="FR22" s="35">
        <f t="shared" si="183"/>
        <v>30000</v>
      </c>
      <c r="FS22" s="35">
        <f t="shared" si="184"/>
        <v>11899</v>
      </c>
      <c r="FT22" s="35">
        <f t="shared" si="185"/>
        <v>3201106</v>
      </c>
      <c r="FU22" s="35">
        <f t="shared" si="186"/>
        <v>8070949</v>
      </c>
      <c r="FV22" s="35">
        <f t="shared" si="187"/>
        <v>10700</v>
      </c>
      <c r="FW22" s="35">
        <f t="shared" si="188"/>
        <v>4931404</v>
      </c>
      <c r="FX22" s="35">
        <f t="shared" si="189"/>
        <v>4920000</v>
      </c>
      <c r="FY22" s="35">
        <f t="shared" si="190"/>
        <v>0</v>
      </c>
      <c r="FZ22" s="35">
        <f t="shared" si="191"/>
        <v>4931404</v>
      </c>
      <c r="GA22" s="35">
        <f t="shared" si="192"/>
        <v>30000</v>
      </c>
      <c r="GB22" s="35">
        <f t="shared" si="193"/>
        <v>30000</v>
      </c>
      <c r="GC22" s="35">
        <f t="shared" si="194"/>
        <v>0</v>
      </c>
      <c r="GD22" s="35">
        <f t="shared" si="195"/>
        <v>4961404</v>
      </c>
      <c r="GE22" s="35">
        <f t="shared" si="196"/>
        <v>4950000</v>
      </c>
      <c r="GF22" s="35">
        <f t="shared" si="197"/>
        <v>0</v>
      </c>
      <c r="GG22" s="35">
        <f t="shared" si="198"/>
        <v>4961404</v>
      </c>
      <c r="GH22" s="35">
        <f t="shared" si="199"/>
        <v>25356</v>
      </c>
      <c r="GI22" s="35">
        <f t="shared" si="200"/>
        <v>3201106</v>
      </c>
      <c r="GJ22" s="35">
        <f t="shared" si="201"/>
        <v>8116724</v>
      </c>
      <c r="GK22" s="35">
        <f t="shared" si="202"/>
        <v>30000</v>
      </c>
      <c r="GL22" s="35">
        <f t="shared" si="203"/>
        <v>30000</v>
      </c>
      <c r="GM22" s="35">
        <f t="shared" si="204"/>
        <v>11832</v>
      </c>
      <c r="GN22" s="35">
        <f t="shared" si="205"/>
        <v>3212938</v>
      </c>
      <c r="GO22" s="35">
        <f t="shared" si="206"/>
        <v>8146726</v>
      </c>
      <c r="GP22" s="35">
        <f t="shared" si="207"/>
        <v>10700</v>
      </c>
      <c r="GQ22" s="35">
        <f t="shared" si="208"/>
        <v>4961404</v>
      </c>
      <c r="GR22" s="35">
        <f t="shared" si="209"/>
        <v>4950000</v>
      </c>
      <c r="GS22" s="35">
        <f t="shared" si="210"/>
        <v>0</v>
      </c>
      <c r="GT22" s="35">
        <f t="shared" si="211"/>
        <v>4961404</v>
      </c>
      <c r="GU22" s="35">
        <f t="shared" si="212"/>
        <v>30000</v>
      </c>
      <c r="GV22" s="35">
        <f t="shared" si="213"/>
        <v>30000</v>
      </c>
      <c r="GW22" s="35">
        <f t="shared" si="214"/>
        <v>0</v>
      </c>
      <c r="GX22" s="35">
        <f t="shared" si="215"/>
        <v>4991404</v>
      </c>
      <c r="GY22" s="35">
        <f t="shared" si="216"/>
        <v>4980000</v>
      </c>
      <c r="GZ22" s="35">
        <f t="shared" si="217"/>
        <v>0</v>
      </c>
      <c r="HA22" s="35">
        <f t="shared" si="218"/>
        <v>4991404</v>
      </c>
      <c r="HB22" s="35">
        <f t="shared" si="219"/>
        <v>25499</v>
      </c>
      <c r="HC22" s="35">
        <f t="shared" si="220"/>
        <v>3212938</v>
      </c>
      <c r="HD22" s="35">
        <f t="shared" si="221"/>
        <v>8192671</v>
      </c>
      <c r="HE22" s="35">
        <f t="shared" si="222"/>
        <v>30000</v>
      </c>
      <c r="HF22" s="35">
        <f t="shared" si="223"/>
        <v>30000</v>
      </c>
      <c r="HG22" s="35">
        <f t="shared" si="224"/>
        <v>11765</v>
      </c>
      <c r="HH22" s="35">
        <f t="shared" si="225"/>
        <v>3224703</v>
      </c>
      <c r="HI22" s="35">
        <f t="shared" si="226"/>
        <v>8222670</v>
      </c>
      <c r="HJ22" s="35">
        <f t="shared" si="227"/>
        <v>10700</v>
      </c>
      <c r="HK22" s="35">
        <f t="shared" si="228"/>
        <v>4991404</v>
      </c>
      <c r="HL22" s="35">
        <f t="shared" si="229"/>
        <v>4980000</v>
      </c>
      <c r="HM22" s="35">
        <f t="shared" si="230"/>
        <v>0</v>
      </c>
      <c r="HN22" s="35">
        <f t="shared" si="231"/>
        <v>4991404</v>
      </c>
      <c r="HO22" s="35">
        <f t="shared" si="232"/>
        <v>30000</v>
      </c>
      <c r="HP22" s="35">
        <f t="shared" si="233"/>
        <v>30000</v>
      </c>
      <c r="HQ22" s="35">
        <f t="shared" si="234"/>
        <v>0</v>
      </c>
      <c r="HR22" s="35">
        <f t="shared" si="235"/>
        <v>5021404</v>
      </c>
      <c r="HS22" s="35">
        <f t="shared" si="236"/>
        <v>5010000</v>
      </c>
      <c r="HT22" s="35">
        <f t="shared" si="237"/>
        <v>0</v>
      </c>
      <c r="HU22" s="35">
        <f t="shared" si="238"/>
        <v>5021404</v>
      </c>
      <c r="HV22" s="35">
        <f t="shared" si="239"/>
        <v>25643</v>
      </c>
      <c r="HW22" s="35">
        <f t="shared" si="240"/>
        <v>3224703</v>
      </c>
      <c r="HX22" s="35">
        <f t="shared" si="241"/>
        <v>8269106</v>
      </c>
      <c r="HY22" s="35">
        <f t="shared" si="242"/>
        <v>30000</v>
      </c>
      <c r="HZ22" s="35">
        <f t="shared" si="243"/>
        <v>30000</v>
      </c>
      <c r="IA22" s="35">
        <f t="shared" si="244"/>
        <v>11699</v>
      </c>
      <c r="IB22" s="35">
        <f t="shared" si="245"/>
        <v>3236402</v>
      </c>
      <c r="IC22" s="35">
        <f t="shared" si="246"/>
        <v>8299106</v>
      </c>
      <c r="ID22" s="35">
        <f t="shared" si="247"/>
        <v>10700</v>
      </c>
      <c r="IE22" s="35">
        <f t="shared" si="248"/>
        <v>5021404</v>
      </c>
      <c r="IF22" s="35">
        <f t="shared" si="249"/>
        <v>5010000</v>
      </c>
      <c r="IG22" s="35">
        <f t="shared" si="250"/>
        <v>0</v>
      </c>
      <c r="IH22" s="35">
        <f t="shared" si="251"/>
        <v>5021404</v>
      </c>
      <c r="II22" s="35">
        <f t="shared" si="252"/>
        <v>30000</v>
      </c>
      <c r="IJ22" s="35">
        <f t="shared" si="253"/>
        <v>30000</v>
      </c>
      <c r="IK22" s="35">
        <f t="shared" si="254"/>
        <v>0</v>
      </c>
      <c r="IL22" s="35">
        <f t="shared" si="255"/>
        <v>5051404</v>
      </c>
      <c r="IM22" s="35">
        <f t="shared" si="256"/>
        <v>5040000</v>
      </c>
      <c r="IN22" s="35">
        <f t="shared" si="257"/>
        <v>0</v>
      </c>
      <c r="IO22" s="35">
        <f t="shared" si="258"/>
        <v>5051404</v>
      </c>
      <c r="IP22" s="35">
        <f t="shared" si="259"/>
        <v>25788</v>
      </c>
      <c r="IQ22" s="35">
        <f t="shared" si="260"/>
        <v>3236402</v>
      </c>
      <c r="IR22" s="35">
        <f t="shared" si="261"/>
        <v>8346033</v>
      </c>
      <c r="IS22" s="35">
        <f t="shared" si="262"/>
        <v>30000</v>
      </c>
      <c r="IT22" s="35">
        <f t="shared" si="263"/>
        <v>30000</v>
      </c>
      <c r="IU22" s="35">
        <f t="shared" si="264"/>
        <v>11633</v>
      </c>
      <c r="IV22" s="35">
        <f t="shared" si="265"/>
        <v>3248035</v>
      </c>
      <c r="IW22" s="35">
        <f t="shared" si="266"/>
        <v>8376033</v>
      </c>
    </row>
    <row r="23" spans="1:257" x14ac:dyDescent="0.5">
      <c r="A23" s="34">
        <f t="shared" ca="1" si="12"/>
        <v>15</v>
      </c>
      <c r="B23" s="34"/>
      <c r="C23" s="38"/>
      <c r="D23" s="34">
        <f t="shared" si="13"/>
        <v>360000</v>
      </c>
      <c r="E23" s="34">
        <f t="shared" si="14"/>
        <v>0</v>
      </c>
      <c r="F23" s="34">
        <f t="shared" si="15"/>
        <v>10700</v>
      </c>
      <c r="G23" s="34">
        <f t="shared" si="16"/>
        <v>0</v>
      </c>
      <c r="H23" s="34">
        <f t="shared" si="17"/>
        <v>0</v>
      </c>
      <c r="I23" s="34">
        <f t="shared" si="18"/>
        <v>5411404</v>
      </c>
      <c r="J23" s="34">
        <f t="shared" si="19"/>
        <v>5400000</v>
      </c>
      <c r="K23" s="34">
        <f t="shared" si="20"/>
        <v>5411404</v>
      </c>
      <c r="L23" s="34">
        <f t="shared" si="21"/>
        <v>27593</v>
      </c>
      <c r="M23" s="34">
        <f t="shared" si="22"/>
        <v>3382636</v>
      </c>
      <c r="N23" s="34">
        <f t="shared" si="23"/>
        <v>9333708</v>
      </c>
      <c r="O23" s="34" t="str">
        <f t="shared" si="24"/>
        <v>-</v>
      </c>
      <c r="P23" s="34" t="b">
        <f t="shared" si="25"/>
        <v>0</v>
      </c>
      <c r="Q23" s="34" t="b">
        <f t="shared" si="26"/>
        <v>0</v>
      </c>
      <c r="R23" s="35">
        <f t="shared" si="27"/>
        <v>10700</v>
      </c>
      <c r="S23" s="35">
        <f t="shared" si="28"/>
        <v>5051404</v>
      </c>
      <c r="T23" s="35">
        <f t="shared" si="29"/>
        <v>5040000</v>
      </c>
      <c r="U23" s="35">
        <f t="shared" si="30"/>
        <v>0</v>
      </c>
      <c r="V23" s="35">
        <f t="shared" si="31"/>
        <v>5051404</v>
      </c>
      <c r="W23" s="35">
        <f t="shared" si="32"/>
        <v>30000</v>
      </c>
      <c r="X23" s="35">
        <f t="shared" si="33"/>
        <v>30000</v>
      </c>
      <c r="Y23" s="35">
        <f t="shared" si="34"/>
        <v>0</v>
      </c>
      <c r="Z23" s="35">
        <f t="shared" si="35"/>
        <v>5081404</v>
      </c>
      <c r="AA23" s="35">
        <f t="shared" si="36"/>
        <v>5070000</v>
      </c>
      <c r="AB23" s="35">
        <f t="shared" si="37"/>
        <v>0</v>
      </c>
      <c r="AC23" s="35">
        <f t="shared" si="38"/>
        <v>5081404</v>
      </c>
      <c r="AD23" s="35">
        <f t="shared" si="39"/>
        <v>25934</v>
      </c>
      <c r="AE23" s="35">
        <f t="shared" si="40"/>
        <v>3248035</v>
      </c>
      <c r="AF23" s="35">
        <f t="shared" si="41"/>
        <v>8423454</v>
      </c>
      <c r="AG23" s="35">
        <f t="shared" si="42"/>
        <v>30000</v>
      </c>
      <c r="AH23" s="35">
        <f t="shared" si="43"/>
        <v>30000</v>
      </c>
      <c r="AI23" s="35">
        <f t="shared" si="44"/>
        <v>11568</v>
      </c>
      <c r="AJ23" s="35">
        <f t="shared" si="45"/>
        <v>3259603</v>
      </c>
      <c r="AK23" s="35">
        <f t="shared" si="46"/>
        <v>8453454</v>
      </c>
      <c r="AL23" s="35">
        <f t="shared" si="47"/>
        <v>10700</v>
      </c>
      <c r="AM23" s="35">
        <f t="shared" si="48"/>
        <v>5081404</v>
      </c>
      <c r="AN23" s="35">
        <f t="shared" si="49"/>
        <v>5070000</v>
      </c>
      <c r="AO23" s="35">
        <f t="shared" si="50"/>
        <v>0</v>
      </c>
      <c r="AP23" s="35">
        <f t="shared" si="51"/>
        <v>5081404</v>
      </c>
      <c r="AQ23" s="35">
        <f t="shared" si="52"/>
        <v>30000</v>
      </c>
      <c r="AR23" s="35">
        <f t="shared" si="53"/>
        <v>30000</v>
      </c>
      <c r="AS23" s="35">
        <f t="shared" si="54"/>
        <v>0</v>
      </c>
      <c r="AT23" s="35">
        <f t="shared" si="55"/>
        <v>5111404</v>
      </c>
      <c r="AU23" s="35">
        <f t="shared" si="56"/>
        <v>5100000</v>
      </c>
      <c r="AV23" s="35">
        <f t="shared" si="57"/>
        <v>0</v>
      </c>
      <c r="AW23" s="35">
        <f t="shared" si="58"/>
        <v>5111404</v>
      </c>
      <c r="AX23" s="35">
        <f t="shared" si="59"/>
        <v>26080</v>
      </c>
      <c r="AY23" s="35">
        <f t="shared" si="60"/>
        <v>3259603</v>
      </c>
      <c r="AZ23" s="35">
        <f t="shared" si="61"/>
        <v>8501045</v>
      </c>
      <c r="BA23" s="35">
        <f t="shared" si="62"/>
        <v>30000</v>
      </c>
      <c r="BB23" s="35">
        <f t="shared" si="63"/>
        <v>30000</v>
      </c>
      <c r="BC23" s="35">
        <f t="shared" si="64"/>
        <v>11503</v>
      </c>
      <c r="BD23" s="35">
        <f t="shared" si="65"/>
        <v>3271106</v>
      </c>
      <c r="BE23" s="35">
        <f t="shared" si="66"/>
        <v>8531044</v>
      </c>
      <c r="BF23" s="35">
        <f t="shared" si="67"/>
        <v>10700</v>
      </c>
      <c r="BG23" s="35">
        <f t="shared" si="68"/>
        <v>5111404</v>
      </c>
      <c r="BH23" s="35">
        <f t="shared" si="69"/>
        <v>5100000</v>
      </c>
      <c r="BI23" s="35">
        <f t="shared" si="70"/>
        <v>0</v>
      </c>
      <c r="BJ23" s="35">
        <f t="shared" si="71"/>
        <v>5111404</v>
      </c>
      <c r="BK23" s="35">
        <f t="shared" si="72"/>
        <v>30000</v>
      </c>
      <c r="BL23" s="35">
        <f t="shared" si="73"/>
        <v>30000</v>
      </c>
      <c r="BM23" s="35">
        <f t="shared" si="74"/>
        <v>0</v>
      </c>
      <c r="BN23" s="35">
        <f t="shared" si="75"/>
        <v>5141404</v>
      </c>
      <c r="BO23" s="35">
        <f t="shared" si="76"/>
        <v>5130000</v>
      </c>
      <c r="BP23" s="35">
        <f t="shared" si="77"/>
        <v>0</v>
      </c>
      <c r="BQ23" s="35">
        <f t="shared" si="78"/>
        <v>5141404</v>
      </c>
      <c r="BR23" s="35">
        <f t="shared" si="79"/>
        <v>26228</v>
      </c>
      <c r="BS23" s="35">
        <f t="shared" si="80"/>
        <v>3271106</v>
      </c>
      <c r="BT23" s="35">
        <f t="shared" si="81"/>
        <v>8579457</v>
      </c>
      <c r="BU23" s="35">
        <f t="shared" si="82"/>
        <v>30000</v>
      </c>
      <c r="BV23" s="35">
        <f t="shared" si="83"/>
        <v>30000</v>
      </c>
      <c r="BW23" s="35">
        <f t="shared" si="84"/>
        <v>11438</v>
      </c>
      <c r="BX23" s="35">
        <f t="shared" si="85"/>
        <v>3282544</v>
      </c>
      <c r="BY23" s="35">
        <f t="shared" si="86"/>
        <v>8609456</v>
      </c>
      <c r="BZ23" s="35">
        <f t="shared" si="87"/>
        <v>10700</v>
      </c>
      <c r="CA23" s="35">
        <f t="shared" si="88"/>
        <v>5141404</v>
      </c>
      <c r="CB23" s="35">
        <f t="shared" si="89"/>
        <v>5130000</v>
      </c>
      <c r="CC23" s="35">
        <f t="shared" si="90"/>
        <v>0</v>
      </c>
      <c r="CD23" s="35">
        <f t="shared" si="91"/>
        <v>5141404</v>
      </c>
      <c r="CE23" s="35">
        <f t="shared" si="92"/>
        <v>30000</v>
      </c>
      <c r="CF23" s="35">
        <f t="shared" si="93"/>
        <v>30000</v>
      </c>
      <c r="CG23" s="35">
        <f t="shared" si="94"/>
        <v>0</v>
      </c>
      <c r="CH23" s="35">
        <f t="shared" si="95"/>
        <v>5171404</v>
      </c>
      <c r="CI23" s="35">
        <f t="shared" si="96"/>
        <v>5160000</v>
      </c>
      <c r="CJ23" s="35">
        <f t="shared" si="97"/>
        <v>0</v>
      </c>
      <c r="CK23" s="35">
        <f t="shared" si="98"/>
        <v>5171404</v>
      </c>
      <c r="CL23" s="35">
        <f t="shared" si="99"/>
        <v>26376</v>
      </c>
      <c r="CM23" s="35">
        <f t="shared" si="100"/>
        <v>3282544</v>
      </c>
      <c r="CN23" s="35">
        <f t="shared" si="101"/>
        <v>8658038</v>
      </c>
      <c r="CO23" s="35">
        <f t="shared" si="102"/>
        <v>30000</v>
      </c>
      <c r="CP23" s="35">
        <f t="shared" si="103"/>
        <v>30000</v>
      </c>
      <c r="CQ23" s="35">
        <f t="shared" si="104"/>
        <v>11374</v>
      </c>
      <c r="CR23" s="35">
        <f t="shared" si="105"/>
        <v>3293918</v>
      </c>
      <c r="CS23" s="35">
        <f t="shared" si="106"/>
        <v>8688038</v>
      </c>
      <c r="CT23" s="35">
        <f t="shared" si="107"/>
        <v>10700</v>
      </c>
      <c r="CU23" s="35">
        <f t="shared" si="108"/>
        <v>5171404</v>
      </c>
      <c r="CV23" s="35">
        <f t="shared" si="109"/>
        <v>5160000</v>
      </c>
      <c r="CW23" s="35">
        <f t="shared" si="110"/>
        <v>0</v>
      </c>
      <c r="CX23" s="35">
        <f t="shared" si="111"/>
        <v>5171404</v>
      </c>
      <c r="CY23" s="35">
        <f t="shared" si="112"/>
        <v>30000</v>
      </c>
      <c r="CZ23" s="35">
        <f t="shared" si="113"/>
        <v>30000</v>
      </c>
      <c r="DA23" s="35">
        <f t="shared" si="114"/>
        <v>0</v>
      </c>
      <c r="DB23" s="35">
        <f t="shared" si="115"/>
        <v>5201404</v>
      </c>
      <c r="DC23" s="35">
        <f t="shared" si="116"/>
        <v>5190000</v>
      </c>
      <c r="DD23" s="35">
        <f t="shared" si="117"/>
        <v>0</v>
      </c>
      <c r="DE23" s="35">
        <f t="shared" si="118"/>
        <v>5201404</v>
      </c>
      <c r="DF23" s="35">
        <f t="shared" si="119"/>
        <v>26525</v>
      </c>
      <c r="DG23" s="35">
        <f t="shared" si="120"/>
        <v>3293918</v>
      </c>
      <c r="DH23" s="35">
        <f t="shared" si="121"/>
        <v>8737117</v>
      </c>
      <c r="DI23" s="35">
        <f t="shared" si="122"/>
        <v>30000</v>
      </c>
      <c r="DJ23" s="35">
        <f t="shared" si="123"/>
        <v>30000</v>
      </c>
      <c r="DK23" s="35">
        <f t="shared" si="124"/>
        <v>11310</v>
      </c>
      <c r="DL23" s="35">
        <f t="shared" si="125"/>
        <v>3305228</v>
      </c>
      <c r="DM23" s="35">
        <f t="shared" si="126"/>
        <v>8767117</v>
      </c>
      <c r="DN23" s="35">
        <f t="shared" si="127"/>
        <v>10700</v>
      </c>
      <c r="DO23" s="35">
        <f t="shared" si="128"/>
        <v>5201404</v>
      </c>
      <c r="DP23" s="35">
        <f t="shared" si="129"/>
        <v>5190000</v>
      </c>
      <c r="DQ23" s="35">
        <f t="shared" si="130"/>
        <v>0</v>
      </c>
      <c r="DR23" s="35">
        <f t="shared" si="131"/>
        <v>5201404</v>
      </c>
      <c r="DS23" s="35">
        <f t="shared" si="132"/>
        <v>30000</v>
      </c>
      <c r="DT23" s="35">
        <f t="shared" si="133"/>
        <v>30000</v>
      </c>
      <c r="DU23" s="35">
        <f t="shared" si="134"/>
        <v>0</v>
      </c>
      <c r="DV23" s="35">
        <f t="shared" si="135"/>
        <v>5231404</v>
      </c>
      <c r="DW23" s="35">
        <f t="shared" si="136"/>
        <v>5220000</v>
      </c>
      <c r="DX23" s="35">
        <f t="shared" si="137"/>
        <v>0</v>
      </c>
      <c r="DY23" s="35">
        <f t="shared" si="138"/>
        <v>5231404</v>
      </c>
      <c r="DZ23" s="35">
        <f t="shared" si="139"/>
        <v>26675</v>
      </c>
      <c r="EA23" s="35">
        <f t="shared" si="140"/>
        <v>3305228</v>
      </c>
      <c r="EB23" s="35">
        <f t="shared" si="141"/>
        <v>8816696</v>
      </c>
      <c r="EC23" s="35">
        <f t="shared" si="142"/>
        <v>30000</v>
      </c>
      <c r="ED23" s="35">
        <f t="shared" si="143"/>
        <v>30000</v>
      </c>
      <c r="EE23" s="35">
        <f t="shared" si="144"/>
        <v>11246</v>
      </c>
      <c r="EF23" s="35">
        <f t="shared" si="145"/>
        <v>3316474</v>
      </c>
      <c r="EG23" s="35">
        <f t="shared" si="146"/>
        <v>8846694</v>
      </c>
      <c r="EH23" s="35">
        <f t="shared" si="147"/>
        <v>10700</v>
      </c>
      <c r="EI23" s="35">
        <f t="shared" si="148"/>
        <v>5231404</v>
      </c>
      <c r="EJ23" s="35">
        <f t="shared" si="149"/>
        <v>5220000</v>
      </c>
      <c r="EK23" s="35">
        <f t="shared" si="150"/>
        <v>0</v>
      </c>
      <c r="EL23" s="35">
        <f t="shared" si="151"/>
        <v>5231404</v>
      </c>
      <c r="EM23" s="35">
        <f t="shared" si="152"/>
        <v>30000</v>
      </c>
      <c r="EN23" s="35">
        <f t="shared" si="153"/>
        <v>30000</v>
      </c>
      <c r="EO23" s="35">
        <f t="shared" si="154"/>
        <v>0</v>
      </c>
      <c r="EP23" s="35">
        <f t="shared" si="155"/>
        <v>5261404</v>
      </c>
      <c r="EQ23" s="35">
        <f t="shared" si="156"/>
        <v>5250000</v>
      </c>
      <c r="ER23" s="35">
        <f t="shared" si="157"/>
        <v>0</v>
      </c>
      <c r="ES23" s="35">
        <f t="shared" si="158"/>
        <v>5261404</v>
      </c>
      <c r="ET23" s="35">
        <f t="shared" si="159"/>
        <v>26826</v>
      </c>
      <c r="EU23" s="35">
        <f t="shared" si="160"/>
        <v>3316474</v>
      </c>
      <c r="EV23" s="35">
        <f t="shared" si="161"/>
        <v>8896773</v>
      </c>
      <c r="EW23" s="35">
        <f t="shared" si="162"/>
        <v>30000</v>
      </c>
      <c r="EX23" s="35">
        <f t="shared" si="163"/>
        <v>30000</v>
      </c>
      <c r="EY23" s="35">
        <f t="shared" si="164"/>
        <v>11183</v>
      </c>
      <c r="EZ23" s="35">
        <f t="shared" si="165"/>
        <v>3327657</v>
      </c>
      <c r="FA23" s="35">
        <f t="shared" si="166"/>
        <v>8926773</v>
      </c>
      <c r="FB23" s="35">
        <f t="shared" si="167"/>
        <v>10700</v>
      </c>
      <c r="FC23" s="35">
        <f t="shared" si="168"/>
        <v>5261404</v>
      </c>
      <c r="FD23" s="35">
        <f t="shared" si="169"/>
        <v>5250000</v>
      </c>
      <c r="FE23" s="35">
        <f t="shared" si="170"/>
        <v>0</v>
      </c>
      <c r="FF23" s="35">
        <f t="shared" si="171"/>
        <v>5261404</v>
      </c>
      <c r="FG23" s="35">
        <f t="shared" si="172"/>
        <v>30000</v>
      </c>
      <c r="FH23" s="35">
        <f t="shared" si="173"/>
        <v>30000</v>
      </c>
      <c r="FI23" s="35">
        <f t="shared" si="174"/>
        <v>0</v>
      </c>
      <c r="FJ23" s="35">
        <f t="shared" si="175"/>
        <v>5291404</v>
      </c>
      <c r="FK23" s="35">
        <f t="shared" si="176"/>
        <v>5280000</v>
      </c>
      <c r="FL23" s="35">
        <f t="shared" si="177"/>
        <v>0</v>
      </c>
      <c r="FM23" s="35">
        <f t="shared" si="178"/>
        <v>5291404</v>
      </c>
      <c r="FN23" s="35">
        <f t="shared" si="179"/>
        <v>26978</v>
      </c>
      <c r="FO23" s="35">
        <f t="shared" si="180"/>
        <v>3327657</v>
      </c>
      <c r="FP23" s="35">
        <f t="shared" si="181"/>
        <v>8977353</v>
      </c>
      <c r="FQ23" s="35">
        <f t="shared" si="182"/>
        <v>30000</v>
      </c>
      <c r="FR23" s="35">
        <f t="shared" si="183"/>
        <v>30000</v>
      </c>
      <c r="FS23" s="35">
        <f t="shared" si="184"/>
        <v>11120</v>
      </c>
      <c r="FT23" s="35">
        <f t="shared" si="185"/>
        <v>3338777</v>
      </c>
      <c r="FU23" s="35">
        <f t="shared" si="186"/>
        <v>9007353</v>
      </c>
      <c r="FV23" s="35">
        <f t="shared" si="187"/>
        <v>10700</v>
      </c>
      <c r="FW23" s="35">
        <f t="shared" si="188"/>
        <v>5291404</v>
      </c>
      <c r="FX23" s="35">
        <f t="shared" si="189"/>
        <v>5280000</v>
      </c>
      <c r="FY23" s="35">
        <f t="shared" si="190"/>
        <v>0</v>
      </c>
      <c r="FZ23" s="35">
        <f t="shared" si="191"/>
        <v>5291404</v>
      </c>
      <c r="GA23" s="35">
        <f t="shared" si="192"/>
        <v>30000</v>
      </c>
      <c r="GB23" s="35">
        <f t="shared" si="193"/>
        <v>30000</v>
      </c>
      <c r="GC23" s="35">
        <f t="shared" si="194"/>
        <v>0</v>
      </c>
      <c r="GD23" s="35">
        <f t="shared" si="195"/>
        <v>5321404</v>
      </c>
      <c r="GE23" s="35">
        <f t="shared" si="196"/>
        <v>5310000</v>
      </c>
      <c r="GF23" s="35">
        <f t="shared" si="197"/>
        <v>0</v>
      </c>
      <c r="GG23" s="35">
        <f t="shared" si="198"/>
        <v>5321404</v>
      </c>
      <c r="GH23" s="35">
        <f t="shared" si="199"/>
        <v>27130</v>
      </c>
      <c r="GI23" s="35">
        <f t="shared" si="200"/>
        <v>3338777</v>
      </c>
      <c r="GJ23" s="35">
        <f t="shared" si="201"/>
        <v>9058102</v>
      </c>
      <c r="GK23" s="35">
        <f t="shared" si="202"/>
        <v>30000</v>
      </c>
      <c r="GL23" s="35">
        <f t="shared" si="203"/>
        <v>30000</v>
      </c>
      <c r="GM23" s="35">
        <f t="shared" si="204"/>
        <v>11058</v>
      </c>
      <c r="GN23" s="35">
        <f t="shared" si="205"/>
        <v>3349835</v>
      </c>
      <c r="GO23" s="35">
        <f t="shared" si="206"/>
        <v>9088102</v>
      </c>
      <c r="GP23" s="35">
        <f t="shared" si="207"/>
        <v>10700</v>
      </c>
      <c r="GQ23" s="35">
        <f t="shared" si="208"/>
        <v>5321404</v>
      </c>
      <c r="GR23" s="35">
        <f t="shared" si="209"/>
        <v>5310000</v>
      </c>
      <c r="GS23" s="35">
        <f t="shared" si="210"/>
        <v>0</v>
      </c>
      <c r="GT23" s="35">
        <f t="shared" si="211"/>
        <v>5321404</v>
      </c>
      <c r="GU23" s="35">
        <f t="shared" si="212"/>
        <v>30000</v>
      </c>
      <c r="GV23" s="35">
        <f t="shared" si="213"/>
        <v>30000</v>
      </c>
      <c r="GW23" s="35">
        <f t="shared" si="214"/>
        <v>0</v>
      </c>
      <c r="GX23" s="35">
        <f t="shared" si="215"/>
        <v>5351404</v>
      </c>
      <c r="GY23" s="35">
        <f t="shared" si="216"/>
        <v>5340000</v>
      </c>
      <c r="GZ23" s="35">
        <f t="shared" si="217"/>
        <v>0</v>
      </c>
      <c r="HA23" s="35">
        <f t="shared" si="218"/>
        <v>5351404</v>
      </c>
      <c r="HB23" s="35">
        <f t="shared" si="219"/>
        <v>27284</v>
      </c>
      <c r="HC23" s="35">
        <f t="shared" si="220"/>
        <v>3349835</v>
      </c>
      <c r="HD23" s="35">
        <f t="shared" si="221"/>
        <v>9139690</v>
      </c>
      <c r="HE23" s="35">
        <f t="shared" si="222"/>
        <v>30000</v>
      </c>
      <c r="HF23" s="35">
        <f t="shared" si="223"/>
        <v>30000</v>
      </c>
      <c r="HG23" s="35">
        <f t="shared" si="224"/>
        <v>10995</v>
      </c>
      <c r="HH23" s="35">
        <f t="shared" si="225"/>
        <v>3360830</v>
      </c>
      <c r="HI23" s="35">
        <f t="shared" si="226"/>
        <v>9169689</v>
      </c>
      <c r="HJ23" s="35">
        <f t="shared" si="227"/>
        <v>10700</v>
      </c>
      <c r="HK23" s="35">
        <f t="shared" si="228"/>
        <v>5351404</v>
      </c>
      <c r="HL23" s="35">
        <f t="shared" si="229"/>
        <v>5340000</v>
      </c>
      <c r="HM23" s="35">
        <f t="shared" si="230"/>
        <v>0</v>
      </c>
      <c r="HN23" s="35">
        <f t="shared" si="231"/>
        <v>5351404</v>
      </c>
      <c r="HO23" s="35">
        <f t="shared" si="232"/>
        <v>30000</v>
      </c>
      <c r="HP23" s="35">
        <f t="shared" si="233"/>
        <v>30000</v>
      </c>
      <c r="HQ23" s="35">
        <f t="shared" si="234"/>
        <v>0</v>
      </c>
      <c r="HR23" s="35">
        <f t="shared" si="235"/>
        <v>5381404</v>
      </c>
      <c r="HS23" s="35">
        <f t="shared" si="236"/>
        <v>5370000</v>
      </c>
      <c r="HT23" s="35">
        <f t="shared" si="237"/>
        <v>0</v>
      </c>
      <c r="HU23" s="35">
        <f t="shared" si="238"/>
        <v>5381404</v>
      </c>
      <c r="HV23" s="35">
        <f t="shared" si="239"/>
        <v>27438</v>
      </c>
      <c r="HW23" s="35">
        <f t="shared" si="240"/>
        <v>3360830</v>
      </c>
      <c r="HX23" s="35">
        <f t="shared" si="241"/>
        <v>9221445</v>
      </c>
      <c r="HY23" s="35">
        <f t="shared" si="242"/>
        <v>30000</v>
      </c>
      <c r="HZ23" s="35">
        <f t="shared" si="243"/>
        <v>30000</v>
      </c>
      <c r="IA23" s="35">
        <f t="shared" si="244"/>
        <v>10934</v>
      </c>
      <c r="IB23" s="35">
        <f t="shared" si="245"/>
        <v>3371764</v>
      </c>
      <c r="IC23" s="35">
        <f t="shared" si="246"/>
        <v>9251446</v>
      </c>
      <c r="ID23" s="35">
        <f t="shared" si="247"/>
        <v>10700</v>
      </c>
      <c r="IE23" s="35">
        <f t="shared" si="248"/>
        <v>5381404</v>
      </c>
      <c r="IF23" s="35">
        <f t="shared" si="249"/>
        <v>5370000</v>
      </c>
      <c r="IG23" s="35">
        <f t="shared" si="250"/>
        <v>0</v>
      </c>
      <c r="IH23" s="35">
        <f t="shared" si="251"/>
        <v>5381404</v>
      </c>
      <c r="II23" s="35">
        <f t="shared" si="252"/>
        <v>30000</v>
      </c>
      <c r="IJ23" s="35">
        <f t="shared" si="253"/>
        <v>30000</v>
      </c>
      <c r="IK23" s="35">
        <f t="shared" si="254"/>
        <v>0</v>
      </c>
      <c r="IL23" s="35">
        <f t="shared" si="255"/>
        <v>5411404</v>
      </c>
      <c r="IM23" s="35">
        <f t="shared" si="256"/>
        <v>5400000</v>
      </c>
      <c r="IN23" s="35">
        <f t="shared" si="257"/>
        <v>0</v>
      </c>
      <c r="IO23" s="35">
        <f t="shared" si="258"/>
        <v>5411404</v>
      </c>
      <c r="IP23" s="35">
        <f t="shared" si="259"/>
        <v>27593</v>
      </c>
      <c r="IQ23" s="35">
        <f t="shared" si="260"/>
        <v>3371764</v>
      </c>
      <c r="IR23" s="35">
        <f t="shared" si="261"/>
        <v>9303708</v>
      </c>
      <c r="IS23" s="35">
        <f t="shared" si="262"/>
        <v>30000</v>
      </c>
      <c r="IT23" s="35">
        <f t="shared" si="263"/>
        <v>30000</v>
      </c>
      <c r="IU23" s="35">
        <f t="shared" si="264"/>
        <v>10872</v>
      </c>
      <c r="IV23" s="35">
        <f t="shared" si="265"/>
        <v>3382636</v>
      </c>
      <c r="IW23" s="35">
        <f t="shared" si="266"/>
        <v>9333708</v>
      </c>
    </row>
    <row r="24" spans="1:257" x14ac:dyDescent="0.5">
      <c r="A24" s="34">
        <f t="shared" ca="1" si="12"/>
        <v>16</v>
      </c>
      <c r="B24" s="34"/>
      <c r="C24" s="38"/>
      <c r="D24" s="34">
        <f t="shared" si="13"/>
        <v>360000</v>
      </c>
      <c r="E24" s="34">
        <f t="shared" si="14"/>
        <v>0</v>
      </c>
      <c r="F24" s="34">
        <f t="shared" si="15"/>
        <v>10700</v>
      </c>
      <c r="G24" s="34">
        <f t="shared" si="16"/>
        <v>0</v>
      </c>
      <c r="H24" s="34">
        <f t="shared" si="17"/>
        <v>0</v>
      </c>
      <c r="I24" s="34">
        <f t="shared" si="18"/>
        <v>5771404</v>
      </c>
      <c r="J24" s="34">
        <f t="shared" si="19"/>
        <v>5760000</v>
      </c>
      <c r="K24" s="34">
        <f t="shared" si="20"/>
        <v>5771404</v>
      </c>
      <c r="L24" s="34">
        <f t="shared" si="21"/>
        <v>29525</v>
      </c>
      <c r="M24" s="34">
        <f t="shared" si="22"/>
        <v>3508432</v>
      </c>
      <c r="N24" s="34">
        <f t="shared" si="23"/>
        <v>10358645</v>
      </c>
      <c r="O24" s="34" t="str">
        <f t="shared" si="24"/>
        <v>-</v>
      </c>
      <c r="P24" s="34" t="b">
        <f t="shared" si="25"/>
        <v>0</v>
      </c>
      <c r="Q24" s="34" t="b">
        <f t="shared" si="26"/>
        <v>0</v>
      </c>
      <c r="R24" s="35">
        <f t="shared" si="27"/>
        <v>10700</v>
      </c>
      <c r="S24" s="35">
        <f t="shared" si="28"/>
        <v>5411404</v>
      </c>
      <c r="T24" s="35">
        <f t="shared" si="29"/>
        <v>5400000</v>
      </c>
      <c r="U24" s="35">
        <f t="shared" si="30"/>
        <v>0</v>
      </c>
      <c r="V24" s="35">
        <f t="shared" si="31"/>
        <v>5411404</v>
      </c>
      <c r="W24" s="35">
        <f t="shared" si="32"/>
        <v>30000</v>
      </c>
      <c r="X24" s="35">
        <f t="shared" si="33"/>
        <v>30000</v>
      </c>
      <c r="Y24" s="35">
        <f t="shared" si="34"/>
        <v>0</v>
      </c>
      <c r="Z24" s="35">
        <f t="shared" si="35"/>
        <v>5441404</v>
      </c>
      <c r="AA24" s="35">
        <f t="shared" si="36"/>
        <v>5430000</v>
      </c>
      <c r="AB24" s="35">
        <f t="shared" si="37"/>
        <v>0</v>
      </c>
      <c r="AC24" s="35">
        <f t="shared" si="38"/>
        <v>5441404</v>
      </c>
      <c r="AD24" s="35">
        <f t="shared" si="39"/>
        <v>27749</v>
      </c>
      <c r="AE24" s="35">
        <f t="shared" si="40"/>
        <v>3382636</v>
      </c>
      <c r="AF24" s="35">
        <f t="shared" si="41"/>
        <v>9386477</v>
      </c>
      <c r="AG24" s="35">
        <f t="shared" si="42"/>
        <v>30000</v>
      </c>
      <c r="AH24" s="35">
        <f t="shared" si="43"/>
        <v>30000</v>
      </c>
      <c r="AI24" s="35">
        <f t="shared" si="44"/>
        <v>10811</v>
      </c>
      <c r="AJ24" s="35">
        <f t="shared" si="45"/>
        <v>3393447</v>
      </c>
      <c r="AK24" s="35">
        <f t="shared" si="46"/>
        <v>9416476</v>
      </c>
      <c r="AL24" s="35">
        <f t="shared" si="47"/>
        <v>10700</v>
      </c>
      <c r="AM24" s="35">
        <f t="shared" si="48"/>
        <v>5441404</v>
      </c>
      <c r="AN24" s="35">
        <f t="shared" si="49"/>
        <v>5430000</v>
      </c>
      <c r="AO24" s="35">
        <f t="shared" si="50"/>
        <v>0</v>
      </c>
      <c r="AP24" s="35">
        <f t="shared" si="51"/>
        <v>5441404</v>
      </c>
      <c r="AQ24" s="35">
        <f t="shared" si="52"/>
        <v>30000</v>
      </c>
      <c r="AR24" s="35">
        <f t="shared" si="53"/>
        <v>30000</v>
      </c>
      <c r="AS24" s="35">
        <f t="shared" si="54"/>
        <v>0</v>
      </c>
      <c r="AT24" s="35">
        <f t="shared" si="55"/>
        <v>5471404</v>
      </c>
      <c r="AU24" s="35">
        <f t="shared" si="56"/>
        <v>5460000</v>
      </c>
      <c r="AV24" s="35">
        <f t="shared" si="57"/>
        <v>0</v>
      </c>
      <c r="AW24" s="35">
        <f t="shared" si="58"/>
        <v>5471404</v>
      </c>
      <c r="AX24" s="35">
        <f t="shared" si="59"/>
        <v>27906</v>
      </c>
      <c r="AY24" s="35">
        <f t="shared" si="60"/>
        <v>3393447</v>
      </c>
      <c r="AZ24" s="35">
        <f t="shared" si="61"/>
        <v>9469753</v>
      </c>
      <c r="BA24" s="35">
        <f t="shared" si="62"/>
        <v>30000</v>
      </c>
      <c r="BB24" s="35">
        <f t="shared" si="63"/>
        <v>30000</v>
      </c>
      <c r="BC24" s="35">
        <f t="shared" si="64"/>
        <v>10750</v>
      </c>
      <c r="BD24" s="35">
        <f t="shared" si="65"/>
        <v>3404197</v>
      </c>
      <c r="BE24" s="35">
        <f t="shared" si="66"/>
        <v>9499752</v>
      </c>
      <c r="BF24" s="35">
        <f t="shared" si="67"/>
        <v>10700</v>
      </c>
      <c r="BG24" s="35">
        <f t="shared" si="68"/>
        <v>5471404</v>
      </c>
      <c r="BH24" s="35">
        <f t="shared" si="69"/>
        <v>5460000</v>
      </c>
      <c r="BI24" s="35">
        <f t="shared" si="70"/>
        <v>0</v>
      </c>
      <c r="BJ24" s="35">
        <f t="shared" si="71"/>
        <v>5471404</v>
      </c>
      <c r="BK24" s="35">
        <f t="shared" si="72"/>
        <v>30000</v>
      </c>
      <c r="BL24" s="35">
        <f t="shared" si="73"/>
        <v>30000</v>
      </c>
      <c r="BM24" s="35">
        <f t="shared" si="74"/>
        <v>0</v>
      </c>
      <c r="BN24" s="35">
        <f t="shared" si="75"/>
        <v>5501404</v>
      </c>
      <c r="BO24" s="35">
        <f t="shared" si="76"/>
        <v>5490000</v>
      </c>
      <c r="BP24" s="35">
        <f t="shared" si="77"/>
        <v>0</v>
      </c>
      <c r="BQ24" s="35">
        <f t="shared" si="78"/>
        <v>5501404</v>
      </c>
      <c r="BR24" s="35">
        <f t="shared" si="79"/>
        <v>28064</v>
      </c>
      <c r="BS24" s="35">
        <f t="shared" si="80"/>
        <v>3404197</v>
      </c>
      <c r="BT24" s="35">
        <f t="shared" si="81"/>
        <v>9553538</v>
      </c>
      <c r="BU24" s="35">
        <f t="shared" si="82"/>
        <v>30000</v>
      </c>
      <c r="BV24" s="35">
        <f t="shared" si="83"/>
        <v>30000</v>
      </c>
      <c r="BW24" s="35">
        <f t="shared" si="84"/>
        <v>10690</v>
      </c>
      <c r="BX24" s="35">
        <f t="shared" si="85"/>
        <v>3414887</v>
      </c>
      <c r="BY24" s="35">
        <f t="shared" si="86"/>
        <v>9583539</v>
      </c>
      <c r="BZ24" s="35">
        <f t="shared" si="87"/>
        <v>10700</v>
      </c>
      <c r="CA24" s="35">
        <f t="shared" si="88"/>
        <v>5501404</v>
      </c>
      <c r="CB24" s="35">
        <f t="shared" si="89"/>
        <v>5490000</v>
      </c>
      <c r="CC24" s="35">
        <f t="shared" si="90"/>
        <v>0</v>
      </c>
      <c r="CD24" s="35">
        <f t="shared" si="91"/>
        <v>5501404</v>
      </c>
      <c r="CE24" s="35">
        <f t="shared" si="92"/>
        <v>30000</v>
      </c>
      <c r="CF24" s="35">
        <f t="shared" si="93"/>
        <v>30000</v>
      </c>
      <c r="CG24" s="35">
        <f t="shared" si="94"/>
        <v>0</v>
      </c>
      <c r="CH24" s="35">
        <f t="shared" si="95"/>
        <v>5531404</v>
      </c>
      <c r="CI24" s="35">
        <f t="shared" si="96"/>
        <v>5520000</v>
      </c>
      <c r="CJ24" s="35">
        <f t="shared" si="97"/>
        <v>0</v>
      </c>
      <c r="CK24" s="35">
        <f t="shared" si="98"/>
        <v>5531404</v>
      </c>
      <c r="CL24" s="35">
        <f t="shared" si="99"/>
        <v>28222</v>
      </c>
      <c r="CM24" s="35">
        <f t="shared" si="100"/>
        <v>3414887</v>
      </c>
      <c r="CN24" s="35">
        <f t="shared" si="101"/>
        <v>9637494</v>
      </c>
      <c r="CO24" s="35">
        <f t="shared" si="102"/>
        <v>30000</v>
      </c>
      <c r="CP24" s="35">
        <f t="shared" si="103"/>
        <v>30000</v>
      </c>
      <c r="CQ24" s="35">
        <f t="shared" si="104"/>
        <v>10630</v>
      </c>
      <c r="CR24" s="35">
        <f t="shared" si="105"/>
        <v>3425517</v>
      </c>
      <c r="CS24" s="35">
        <f t="shared" si="106"/>
        <v>9667494</v>
      </c>
      <c r="CT24" s="35">
        <f t="shared" si="107"/>
        <v>10700</v>
      </c>
      <c r="CU24" s="35">
        <f t="shared" si="108"/>
        <v>5531404</v>
      </c>
      <c r="CV24" s="35">
        <f t="shared" si="109"/>
        <v>5520000</v>
      </c>
      <c r="CW24" s="35">
        <f t="shared" si="110"/>
        <v>0</v>
      </c>
      <c r="CX24" s="35">
        <f t="shared" si="111"/>
        <v>5531404</v>
      </c>
      <c r="CY24" s="35">
        <f t="shared" si="112"/>
        <v>30000</v>
      </c>
      <c r="CZ24" s="35">
        <f t="shared" si="113"/>
        <v>30000</v>
      </c>
      <c r="DA24" s="35">
        <f t="shared" si="114"/>
        <v>0</v>
      </c>
      <c r="DB24" s="35">
        <f t="shared" si="115"/>
        <v>5561404</v>
      </c>
      <c r="DC24" s="35">
        <f t="shared" si="116"/>
        <v>5550000</v>
      </c>
      <c r="DD24" s="35">
        <f t="shared" si="117"/>
        <v>0</v>
      </c>
      <c r="DE24" s="35">
        <f t="shared" si="118"/>
        <v>5561404</v>
      </c>
      <c r="DF24" s="35">
        <f t="shared" si="119"/>
        <v>28382</v>
      </c>
      <c r="DG24" s="35">
        <f t="shared" si="120"/>
        <v>3425517</v>
      </c>
      <c r="DH24" s="35">
        <f t="shared" si="121"/>
        <v>9722302</v>
      </c>
      <c r="DI24" s="35">
        <f t="shared" si="122"/>
        <v>30000</v>
      </c>
      <c r="DJ24" s="35">
        <f t="shared" si="123"/>
        <v>30000</v>
      </c>
      <c r="DK24" s="35">
        <f t="shared" si="124"/>
        <v>10570</v>
      </c>
      <c r="DL24" s="35">
        <f t="shared" si="125"/>
        <v>3436087</v>
      </c>
      <c r="DM24" s="35">
        <f t="shared" si="126"/>
        <v>9752302</v>
      </c>
      <c r="DN24" s="35">
        <f t="shared" si="127"/>
        <v>10700</v>
      </c>
      <c r="DO24" s="35">
        <f t="shared" si="128"/>
        <v>5561404</v>
      </c>
      <c r="DP24" s="35">
        <f t="shared" si="129"/>
        <v>5550000</v>
      </c>
      <c r="DQ24" s="35">
        <f t="shared" si="130"/>
        <v>0</v>
      </c>
      <c r="DR24" s="35">
        <f t="shared" si="131"/>
        <v>5561404</v>
      </c>
      <c r="DS24" s="35">
        <f t="shared" si="132"/>
        <v>30000</v>
      </c>
      <c r="DT24" s="35">
        <f t="shared" si="133"/>
        <v>30000</v>
      </c>
      <c r="DU24" s="35">
        <f t="shared" si="134"/>
        <v>0</v>
      </c>
      <c r="DV24" s="35">
        <f t="shared" si="135"/>
        <v>5591404</v>
      </c>
      <c r="DW24" s="35">
        <f t="shared" si="136"/>
        <v>5580000</v>
      </c>
      <c r="DX24" s="35">
        <f t="shared" si="137"/>
        <v>0</v>
      </c>
      <c r="DY24" s="35">
        <f t="shared" si="138"/>
        <v>5591404</v>
      </c>
      <c r="DZ24" s="35">
        <f t="shared" si="139"/>
        <v>28542</v>
      </c>
      <c r="EA24" s="35">
        <f t="shared" si="140"/>
        <v>3436087</v>
      </c>
      <c r="EB24" s="35">
        <f t="shared" si="141"/>
        <v>9807280</v>
      </c>
      <c r="EC24" s="35">
        <f t="shared" si="142"/>
        <v>30000</v>
      </c>
      <c r="ED24" s="35">
        <f t="shared" si="143"/>
        <v>30000</v>
      </c>
      <c r="EE24" s="35">
        <f t="shared" si="144"/>
        <v>10511</v>
      </c>
      <c r="EF24" s="35">
        <f t="shared" si="145"/>
        <v>3446598</v>
      </c>
      <c r="EG24" s="35">
        <f t="shared" si="146"/>
        <v>9837280</v>
      </c>
      <c r="EH24" s="35">
        <f t="shared" si="147"/>
        <v>10700</v>
      </c>
      <c r="EI24" s="35">
        <f t="shared" si="148"/>
        <v>5591404</v>
      </c>
      <c r="EJ24" s="35">
        <f t="shared" si="149"/>
        <v>5580000</v>
      </c>
      <c r="EK24" s="35">
        <f t="shared" si="150"/>
        <v>0</v>
      </c>
      <c r="EL24" s="35">
        <f t="shared" si="151"/>
        <v>5591404</v>
      </c>
      <c r="EM24" s="35">
        <f t="shared" si="152"/>
        <v>30000</v>
      </c>
      <c r="EN24" s="35">
        <f t="shared" si="153"/>
        <v>30000</v>
      </c>
      <c r="EO24" s="35">
        <f t="shared" si="154"/>
        <v>0</v>
      </c>
      <c r="EP24" s="35">
        <f t="shared" si="155"/>
        <v>5621404</v>
      </c>
      <c r="EQ24" s="35">
        <f t="shared" si="156"/>
        <v>5610000</v>
      </c>
      <c r="ER24" s="35">
        <f t="shared" si="157"/>
        <v>0</v>
      </c>
      <c r="ES24" s="35">
        <f t="shared" si="158"/>
        <v>5621404</v>
      </c>
      <c r="ET24" s="35">
        <f t="shared" si="159"/>
        <v>28704</v>
      </c>
      <c r="EU24" s="35">
        <f t="shared" si="160"/>
        <v>3446598</v>
      </c>
      <c r="EV24" s="35">
        <f t="shared" si="161"/>
        <v>9893115</v>
      </c>
      <c r="EW24" s="35">
        <f t="shared" si="162"/>
        <v>30000</v>
      </c>
      <c r="EX24" s="35">
        <f t="shared" si="163"/>
        <v>30000</v>
      </c>
      <c r="EY24" s="35">
        <f t="shared" si="164"/>
        <v>10452</v>
      </c>
      <c r="EZ24" s="35">
        <f t="shared" si="165"/>
        <v>3457050</v>
      </c>
      <c r="FA24" s="35">
        <f t="shared" si="166"/>
        <v>9923116</v>
      </c>
      <c r="FB24" s="35">
        <f t="shared" si="167"/>
        <v>10700</v>
      </c>
      <c r="FC24" s="35">
        <f t="shared" si="168"/>
        <v>5621404</v>
      </c>
      <c r="FD24" s="35">
        <f t="shared" si="169"/>
        <v>5610000</v>
      </c>
      <c r="FE24" s="35">
        <f t="shared" si="170"/>
        <v>0</v>
      </c>
      <c r="FF24" s="35">
        <f t="shared" si="171"/>
        <v>5621404</v>
      </c>
      <c r="FG24" s="35">
        <f t="shared" si="172"/>
        <v>30000</v>
      </c>
      <c r="FH24" s="35">
        <f t="shared" si="173"/>
        <v>30000</v>
      </c>
      <c r="FI24" s="35">
        <f t="shared" si="174"/>
        <v>0</v>
      </c>
      <c r="FJ24" s="35">
        <f t="shared" si="175"/>
        <v>5651404</v>
      </c>
      <c r="FK24" s="35">
        <f t="shared" si="176"/>
        <v>5640000</v>
      </c>
      <c r="FL24" s="35">
        <f t="shared" si="177"/>
        <v>0</v>
      </c>
      <c r="FM24" s="35">
        <f t="shared" si="178"/>
        <v>5651404</v>
      </c>
      <c r="FN24" s="35">
        <f t="shared" si="179"/>
        <v>28866</v>
      </c>
      <c r="FO24" s="35">
        <f t="shared" si="180"/>
        <v>3457050</v>
      </c>
      <c r="FP24" s="35">
        <f t="shared" si="181"/>
        <v>9979121</v>
      </c>
      <c r="FQ24" s="35">
        <f t="shared" si="182"/>
        <v>30000</v>
      </c>
      <c r="FR24" s="35">
        <f t="shared" si="183"/>
        <v>30000</v>
      </c>
      <c r="FS24" s="35">
        <f t="shared" si="184"/>
        <v>10393</v>
      </c>
      <c r="FT24" s="35">
        <f t="shared" si="185"/>
        <v>3467443</v>
      </c>
      <c r="FU24" s="35">
        <f t="shared" si="186"/>
        <v>10009121</v>
      </c>
      <c r="FV24" s="35">
        <f t="shared" si="187"/>
        <v>10700</v>
      </c>
      <c r="FW24" s="35">
        <f t="shared" si="188"/>
        <v>5651404</v>
      </c>
      <c r="FX24" s="35">
        <f t="shared" si="189"/>
        <v>5640000</v>
      </c>
      <c r="FY24" s="35">
        <f t="shared" si="190"/>
        <v>0</v>
      </c>
      <c r="FZ24" s="35">
        <f t="shared" si="191"/>
        <v>5651404</v>
      </c>
      <c r="GA24" s="35">
        <f t="shared" si="192"/>
        <v>30000</v>
      </c>
      <c r="GB24" s="35">
        <f t="shared" si="193"/>
        <v>30000</v>
      </c>
      <c r="GC24" s="35">
        <f t="shared" si="194"/>
        <v>0</v>
      </c>
      <c r="GD24" s="35">
        <f t="shared" si="195"/>
        <v>5681404</v>
      </c>
      <c r="GE24" s="35">
        <f t="shared" si="196"/>
        <v>5670000</v>
      </c>
      <c r="GF24" s="35">
        <f t="shared" si="197"/>
        <v>0</v>
      </c>
      <c r="GG24" s="35">
        <f t="shared" si="198"/>
        <v>5681404</v>
      </c>
      <c r="GH24" s="35">
        <f t="shared" si="199"/>
        <v>29029</v>
      </c>
      <c r="GI24" s="35">
        <f t="shared" si="200"/>
        <v>3467443</v>
      </c>
      <c r="GJ24" s="35">
        <f t="shared" si="201"/>
        <v>10065640</v>
      </c>
      <c r="GK24" s="35">
        <f t="shared" si="202"/>
        <v>30000</v>
      </c>
      <c r="GL24" s="35">
        <f t="shared" si="203"/>
        <v>30000</v>
      </c>
      <c r="GM24" s="35">
        <f t="shared" si="204"/>
        <v>10334</v>
      </c>
      <c r="GN24" s="35">
        <f t="shared" si="205"/>
        <v>3477777</v>
      </c>
      <c r="GO24" s="35">
        <f t="shared" si="206"/>
        <v>10095639</v>
      </c>
      <c r="GP24" s="35">
        <f t="shared" si="207"/>
        <v>10700</v>
      </c>
      <c r="GQ24" s="35">
        <f t="shared" si="208"/>
        <v>5681404</v>
      </c>
      <c r="GR24" s="35">
        <f t="shared" si="209"/>
        <v>5670000</v>
      </c>
      <c r="GS24" s="35">
        <f t="shared" si="210"/>
        <v>0</v>
      </c>
      <c r="GT24" s="35">
        <f t="shared" si="211"/>
        <v>5681404</v>
      </c>
      <c r="GU24" s="35">
        <f t="shared" si="212"/>
        <v>30000</v>
      </c>
      <c r="GV24" s="35">
        <f t="shared" si="213"/>
        <v>30000</v>
      </c>
      <c r="GW24" s="35">
        <f t="shared" si="214"/>
        <v>0</v>
      </c>
      <c r="GX24" s="35">
        <f t="shared" si="215"/>
        <v>5711404</v>
      </c>
      <c r="GY24" s="35">
        <f t="shared" si="216"/>
        <v>5700000</v>
      </c>
      <c r="GZ24" s="35">
        <f t="shared" si="217"/>
        <v>0</v>
      </c>
      <c r="HA24" s="35">
        <f t="shared" si="218"/>
        <v>5711404</v>
      </c>
      <c r="HB24" s="35">
        <f t="shared" si="219"/>
        <v>29193</v>
      </c>
      <c r="HC24" s="35">
        <f t="shared" si="220"/>
        <v>3477777</v>
      </c>
      <c r="HD24" s="35">
        <f t="shared" si="221"/>
        <v>10152674</v>
      </c>
      <c r="HE24" s="35">
        <f t="shared" si="222"/>
        <v>30000</v>
      </c>
      <c r="HF24" s="35">
        <f t="shared" si="223"/>
        <v>30000</v>
      </c>
      <c r="HG24" s="35">
        <f t="shared" si="224"/>
        <v>10276</v>
      </c>
      <c r="HH24" s="35">
        <f t="shared" si="225"/>
        <v>3488053</v>
      </c>
      <c r="HI24" s="35">
        <f t="shared" si="226"/>
        <v>10182673</v>
      </c>
      <c r="HJ24" s="35">
        <f t="shared" si="227"/>
        <v>10700</v>
      </c>
      <c r="HK24" s="35">
        <f t="shared" si="228"/>
        <v>5711404</v>
      </c>
      <c r="HL24" s="35">
        <f t="shared" si="229"/>
        <v>5700000</v>
      </c>
      <c r="HM24" s="35">
        <f t="shared" si="230"/>
        <v>0</v>
      </c>
      <c r="HN24" s="35">
        <f t="shared" si="231"/>
        <v>5711404</v>
      </c>
      <c r="HO24" s="35">
        <f t="shared" si="232"/>
        <v>30000</v>
      </c>
      <c r="HP24" s="35">
        <f t="shared" si="233"/>
        <v>30000</v>
      </c>
      <c r="HQ24" s="35">
        <f t="shared" si="234"/>
        <v>0</v>
      </c>
      <c r="HR24" s="35">
        <f t="shared" si="235"/>
        <v>5741404</v>
      </c>
      <c r="HS24" s="35">
        <f t="shared" si="236"/>
        <v>5730000</v>
      </c>
      <c r="HT24" s="35">
        <f t="shared" si="237"/>
        <v>0</v>
      </c>
      <c r="HU24" s="35">
        <f t="shared" si="238"/>
        <v>5741404</v>
      </c>
      <c r="HV24" s="35">
        <f t="shared" si="239"/>
        <v>29359</v>
      </c>
      <c r="HW24" s="35">
        <f t="shared" si="240"/>
        <v>3488053</v>
      </c>
      <c r="HX24" s="35">
        <f t="shared" si="241"/>
        <v>10240575</v>
      </c>
      <c r="HY24" s="35">
        <f t="shared" si="242"/>
        <v>30000</v>
      </c>
      <c r="HZ24" s="35">
        <f t="shared" si="243"/>
        <v>30000</v>
      </c>
      <c r="IA24" s="35">
        <f t="shared" si="244"/>
        <v>10218</v>
      </c>
      <c r="IB24" s="35">
        <f t="shared" si="245"/>
        <v>3498271</v>
      </c>
      <c r="IC24" s="35">
        <f t="shared" si="246"/>
        <v>10270574</v>
      </c>
      <c r="ID24" s="35">
        <f t="shared" si="247"/>
        <v>10700</v>
      </c>
      <c r="IE24" s="35">
        <f t="shared" si="248"/>
        <v>5741404</v>
      </c>
      <c r="IF24" s="35">
        <f t="shared" si="249"/>
        <v>5730000</v>
      </c>
      <c r="IG24" s="35">
        <f t="shared" si="250"/>
        <v>0</v>
      </c>
      <c r="IH24" s="35">
        <f t="shared" si="251"/>
        <v>5741404</v>
      </c>
      <c r="II24" s="35">
        <f t="shared" si="252"/>
        <v>30000</v>
      </c>
      <c r="IJ24" s="35">
        <f t="shared" si="253"/>
        <v>30000</v>
      </c>
      <c r="IK24" s="35">
        <f t="shared" si="254"/>
        <v>0</v>
      </c>
      <c r="IL24" s="35">
        <f t="shared" si="255"/>
        <v>5771404</v>
      </c>
      <c r="IM24" s="35">
        <f t="shared" si="256"/>
        <v>5760000</v>
      </c>
      <c r="IN24" s="35">
        <f t="shared" si="257"/>
        <v>0</v>
      </c>
      <c r="IO24" s="35">
        <f t="shared" si="258"/>
        <v>5771404</v>
      </c>
      <c r="IP24" s="35">
        <f t="shared" si="259"/>
        <v>29525</v>
      </c>
      <c r="IQ24" s="35">
        <f t="shared" si="260"/>
        <v>3498271</v>
      </c>
      <c r="IR24" s="35">
        <f t="shared" si="261"/>
        <v>10328645</v>
      </c>
      <c r="IS24" s="35">
        <f t="shared" si="262"/>
        <v>30000</v>
      </c>
      <c r="IT24" s="35">
        <f t="shared" si="263"/>
        <v>30000</v>
      </c>
      <c r="IU24" s="35">
        <f t="shared" si="264"/>
        <v>10161</v>
      </c>
      <c r="IV24" s="35">
        <f t="shared" si="265"/>
        <v>3508432</v>
      </c>
      <c r="IW24" s="35">
        <f t="shared" si="266"/>
        <v>10358645</v>
      </c>
    </row>
    <row r="25" spans="1:257" x14ac:dyDescent="0.5">
      <c r="A25" s="34">
        <f t="shared" ca="1" si="12"/>
        <v>17</v>
      </c>
      <c r="B25" s="34"/>
      <c r="C25" s="38"/>
      <c r="D25" s="34">
        <f t="shared" si="13"/>
        <v>360000</v>
      </c>
      <c r="E25" s="34">
        <f t="shared" si="14"/>
        <v>0</v>
      </c>
      <c r="F25" s="34">
        <f t="shared" si="15"/>
        <v>10700</v>
      </c>
      <c r="G25" s="34">
        <f t="shared" si="16"/>
        <v>0</v>
      </c>
      <c r="H25" s="34">
        <f t="shared" si="17"/>
        <v>0</v>
      </c>
      <c r="I25" s="34">
        <f t="shared" si="18"/>
        <v>6131404</v>
      </c>
      <c r="J25" s="34">
        <f t="shared" si="19"/>
        <v>6120000</v>
      </c>
      <c r="K25" s="34">
        <f t="shared" si="20"/>
        <v>6131404</v>
      </c>
      <c r="L25" s="34">
        <f t="shared" si="21"/>
        <v>31592</v>
      </c>
      <c r="M25" s="34">
        <f t="shared" si="22"/>
        <v>3625997</v>
      </c>
      <c r="N25" s="34">
        <f t="shared" si="23"/>
        <v>11455250</v>
      </c>
      <c r="O25" s="34" t="str">
        <f t="shared" si="24"/>
        <v>-</v>
      </c>
      <c r="P25" s="34" t="b">
        <f t="shared" si="25"/>
        <v>0</v>
      </c>
      <c r="Q25" s="34" t="b">
        <f t="shared" si="26"/>
        <v>0</v>
      </c>
      <c r="R25" s="35">
        <f t="shared" si="27"/>
        <v>10700</v>
      </c>
      <c r="S25" s="35">
        <f t="shared" si="28"/>
        <v>5771404</v>
      </c>
      <c r="T25" s="35">
        <f t="shared" si="29"/>
        <v>5760000</v>
      </c>
      <c r="U25" s="35">
        <f t="shared" si="30"/>
        <v>0</v>
      </c>
      <c r="V25" s="35">
        <f t="shared" si="31"/>
        <v>5771404</v>
      </c>
      <c r="W25" s="35">
        <f t="shared" si="32"/>
        <v>30000</v>
      </c>
      <c r="X25" s="35">
        <f t="shared" si="33"/>
        <v>30000</v>
      </c>
      <c r="Y25" s="35">
        <f t="shared" si="34"/>
        <v>0</v>
      </c>
      <c r="Z25" s="35">
        <f t="shared" si="35"/>
        <v>5801404</v>
      </c>
      <c r="AA25" s="35">
        <f t="shared" si="36"/>
        <v>5790000</v>
      </c>
      <c r="AB25" s="35">
        <f t="shared" si="37"/>
        <v>0</v>
      </c>
      <c r="AC25" s="35">
        <f t="shared" si="38"/>
        <v>5801404</v>
      </c>
      <c r="AD25" s="35">
        <f t="shared" si="39"/>
        <v>29692</v>
      </c>
      <c r="AE25" s="35">
        <f t="shared" si="40"/>
        <v>3508432</v>
      </c>
      <c r="AF25" s="35">
        <f t="shared" si="41"/>
        <v>10417236</v>
      </c>
      <c r="AG25" s="35">
        <f t="shared" si="42"/>
        <v>30000</v>
      </c>
      <c r="AH25" s="35">
        <f t="shared" si="43"/>
        <v>30000</v>
      </c>
      <c r="AI25" s="35">
        <f t="shared" si="44"/>
        <v>10104</v>
      </c>
      <c r="AJ25" s="35">
        <f t="shared" si="45"/>
        <v>3518536</v>
      </c>
      <c r="AK25" s="35">
        <f t="shared" si="46"/>
        <v>10447237</v>
      </c>
      <c r="AL25" s="35">
        <f t="shared" si="47"/>
        <v>10700</v>
      </c>
      <c r="AM25" s="35">
        <f t="shared" si="48"/>
        <v>5801404</v>
      </c>
      <c r="AN25" s="35">
        <f t="shared" si="49"/>
        <v>5790000</v>
      </c>
      <c r="AO25" s="35">
        <f t="shared" si="50"/>
        <v>0</v>
      </c>
      <c r="AP25" s="35">
        <f t="shared" si="51"/>
        <v>5801404</v>
      </c>
      <c r="AQ25" s="35">
        <f t="shared" si="52"/>
        <v>30000</v>
      </c>
      <c r="AR25" s="35">
        <f t="shared" si="53"/>
        <v>30000</v>
      </c>
      <c r="AS25" s="35">
        <f t="shared" si="54"/>
        <v>0</v>
      </c>
      <c r="AT25" s="35">
        <f t="shared" si="55"/>
        <v>5831404</v>
      </c>
      <c r="AU25" s="35">
        <f t="shared" si="56"/>
        <v>5820000</v>
      </c>
      <c r="AV25" s="35">
        <f t="shared" si="57"/>
        <v>0</v>
      </c>
      <c r="AW25" s="35">
        <f t="shared" si="58"/>
        <v>5831404</v>
      </c>
      <c r="AX25" s="35">
        <f t="shared" si="59"/>
        <v>29860</v>
      </c>
      <c r="AY25" s="35">
        <f t="shared" si="60"/>
        <v>3518536</v>
      </c>
      <c r="AZ25" s="35">
        <f t="shared" si="61"/>
        <v>10506348</v>
      </c>
      <c r="BA25" s="35">
        <f t="shared" si="62"/>
        <v>30000</v>
      </c>
      <c r="BB25" s="35">
        <f t="shared" si="63"/>
        <v>30000</v>
      </c>
      <c r="BC25" s="35">
        <f t="shared" si="64"/>
        <v>10047</v>
      </c>
      <c r="BD25" s="35">
        <f t="shared" si="65"/>
        <v>3528583</v>
      </c>
      <c r="BE25" s="35">
        <f t="shared" si="66"/>
        <v>10536349</v>
      </c>
      <c r="BF25" s="35">
        <f t="shared" si="67"/>
        <v>10700</v>
      </c>
      <c r="BG25" s="35">
        <f t="shared" si="68"/>
        <v>5831404</v>
      </c>
      <c r="BH25" s="35">
        <f t="shared" si="69"/>
        <v>5820000</v>
      </c>
      <c r="BI25" s="35">
        <f t="shared" si="70"/>
        <v>0</v>
      </c>
      <c r="BJ25" s="35">
        <f t="shared" si="71"/>
        <v>5831404</v>
      </c>
      <c r="BK25" s="35">
        <f t="shared" si="72"/>
        <v>30000</v>
      </c>
      <c r="BL25" s="35">
        <f t="shared" si="73"/>
        <v>30000</v>
      </c>
      <c r="BM25" s="35">
        <f t="shared" si="74"/>
        <v>0</v>
      </c>
      <c r="BN25" s="35">
        <f t="shared" si="75"/>
        <v>5861404</v>
      </c>
      <c r="BO25" s="35">
        <f t="shared" si="76"/>
        <v>5850000</v>
      </c>
      <c r="BP25" s="35">
        <f t="shared" si="77"/>
        <v>0</v>
      </c>
      <c r="BQ25" s="35">
        <f t="shared" si="78"/>
        <v>5861404</v>
      </c>
      <c r="BR25" s="35">
        <f t="shared" si="79"/>
        <v>30029</v>
      </c>
      <c r="BS25" s="35">
        <f t="shared" si="80"/>
        <v>3528583</v>
      </c>
      <c r="BT25" s="35">
        <f t="shared" si="81"/>
        <v>10595982</v>
      </c>
      <c r="BU25" s="35">
        <f t="shared" si="82"/>
        <v>30000</v>
      </c>
      <c r="BV25" s="35">
        <f t="shared" si="83"/>
        <v>30000</v>
      </c>
      <c r="BW25" s="35">
        <f t="shared" si="84"/>
        <v>9990</v>
      </c>
      <c r="BX25" s="35">
        <f t="shared" si="85"/>
        <v>3538573</v>
      </c>
      <c r="BY25" s="35">
        <f t="shared" si="86"/>
        <v>10625981</v>
      </c>
      <c r="BZ25" s="35">
        <f t="shared" si="87"/>
        <v>10700</v>
      </c>
      <c r="CA25" s="35">
        <f t="shared" si="88"/>
        <v>5861404</v>
      </c>
      <c r="CB25" s="35">
        <f t="shared" si="89"/>
        <v>5850000</v>
      </c>
      <c r="CC25" s="35">
        <f t="shared" si="90"/>
        <v>0</v>
      </c>
      <c r="CD25" s="35">
        <f t="shared" si="91"/>
        <v>5861404</v>
      </c>
      <c r="CE25" s="35">
        <f t="shared" si="92"/>
        <v>30000</v>
      </c>
      <c r="CF25" s="35">
        <f t="shared" si="93"/>
        <v>30000</v>
      </c>
      <c r="CG25" s="35">
        <f t="shared" si="94"/>
        <v>0</v>
      </c>
      <c r="CH25" s="35">
        <f t="shared" si="95"/>
        <v>5891404</v>
      </c>
      <c r="CI25" s="35">
        <f t="shared" si="96"/>
        <v>5880000</v>
      </c>
      <c r="CJ25" s="35">
        <f t="shared" si="97"/>
        <v>0</v>
      </c>
      <c r="CK25" s="35">
        <f t="shared" si="98"/>
        <v>5891404</v>
      </c>
      <c r="CL25" s="35">
        <f t="shared" si="99"/>
        <v>30198</v>
      </c>
      <c r="CM25" s="35">
        <f t="shared" si="100"/>
        <v>3538573</v>
      </c>
      <c r="CN25" s="35">
        <f t="shared" si="101"/>
        <v>10685783</v>
      </c>
      <c r="CO25" s="35">
        <f t="shared" si="102"/>
        <v>30000</v>
      </c>
      <c r="CP25" s="35">
        <f t="shared" si="103"/>
        <v>30000</v>
      </c>
      <c r="CQ25" s="35">
        <f t="shared" si="104"/>
        <v>9934</v>
      </c>
      <c r="CR25" s="35">
        <f t="shared" si="105"/>
        <v>3548507</v>
      </c>
      <c r="CS25" s="35">
        <f t="shared" si="106"/>
        <v>10715781</v>
      </c>
      <c r="CT25" s="35">
        <f t="shared" si="107"/>
        <v>10700</v>
      </c>
      <c r="CU25" s="35">
        <f t="shared" si="108"/>
        <v>5891404</v>
      </c>
      <c r="CV25" s="35">
        <f t="shared" si="109"/>
        <v>5880000</v>
      </c>
      <c r="CW25" s="35">
        <f t="shared" si="110"/>
        <v>0</v>
      </c>
      <c r="CX25" s="35">
        <f t="shared" si="111"/>
        <v>5891404</v>
      </c>
      <c r="CY25" s="35">
        <f t="shared" si="112"/>
        <v>30000</v>
      </c>
      <c r="CZ25" s="35">
        <f t="shared" si="113"/>
        <v>30000</v>
      </c>
      <c r="DA25" s="35">
        <f t="shared" si="114"/>
        <v>0</v>
      </c>
      <c r="DB25" s="35">
        <f t="shared" si="115"/>
        <v>5921404</v>
      </c>
      <c r="DC25" s="35">
        <f t="shared" si="116"/>
        <v>5910000</v>
      </c>
      <c r="DD25" s="35">
        <f t="shared" si="117"/>
        <v>0</v>
      </c>
      <c r="DE25" s="35">
        <f t="shared" si="118"/>
        <v>5921404</v>
      </c>
      <c r="DF25" s="35">
        <f t="shared" si="119"/>
        <v>30369</v>
      </c>
      <c r="DG25" s="35">
        <f t="shared" si="120"/>
        <v>3548507</v>
      </c>
      <c r="DH25" s="35">
        <f t="shared" si="121"/>
        <v>10776461</v>
      </c>
      <c r="DI25" s="35">
        <f t="shared" si="122"/>
        <v>30000</v>
      </c>
      <c r="DJ25" s="35">
        <f t="shared" si="123"/>
        <v>30000</v>
      </c>
      <c r="DK25" s="35">
        <f t="shared" si="124"/>
        <v>9878</v>
      </c>
      <c r="DL25" s="35">
        <f t="shared" si="125"/>
        <v>3558385</v>
      </c>
      <c r="DM25" s="35">
        <f t="shared" si="126"/>
        <v>10806459</v>
      </c>
      <c r="DN25" s="35">
        <f t="shared" si="127"/>
        <v>10700</v>
      </c>
      <c r="DO25" s="35">
        <f t="shared" si="128"/>
        <v>5921404</v>
      </c>
      <c r="DP25" s="35">
        <f t="shared" si="129"/>
        <v>5910000</v>
      </c>
      <c r="DQ25" s="35">
        <f t="shared" si="130"/>
        <v>0</v>
      </c>
      <c r="DR25" s="35">
        <f t="shared" si="131"/>
        <v>5921404</v>
      </c>
      <c r="DS25" s="35">
        <f t="shared" si="132"/>
        <v>30000</v>
      </c>
      <c r="DT25" s="35">
        <f t="shared" si="133"/>
        <v>30000</v>
      </c>
      <c r="DU25" s="35">
        <f t="shared" si="134"/>
        <v>0</v>
      </c>
      <c r="DV25" s="35">
        <f t="shared" si="135"/>
        <v>5951404</v>
      </c>
      <c r="DW25" s="35">
        <f t="shared" si="136"/>
        <v>5940000</v>
      </c>
      <c r="DX25" s="35">
        <f t="shared" si="137"/>
        <v>0</v>
      </c>
      <c r="DY25" s="35">
        <f t="shared" si="138"/>
        <v>5951404</v>
      </c>
      <c r="DZ25" s="35">
        <f t="shared" si="139"/>
        <v>30541</v>
      </c>
      <c r="EA25" s="35">
        <f t="shared" si="140"/>
        <v>3558385</v>
      </c>
      <c r="EB25" s="35">
        <f t="shared" si="141"/>
        <v>10867664</v>
      </c>
      <c r="EC25" s="35">
        <f t="shared" si="142"/>
        <v>30000</v>
      </c>
      <c r="ED25" s="35">
        <f t="shared" si="143"/>
        <v>30000</v>
      </c>
      <c r="EE25" s="35">
        <f t="shared" si="144"/>
        <v>9823</v>
      </c>
      <c r="EF25" s="35">
        <f t="shared" si="145"/>
        <v>3568208</v>
      </c>
      <c r="EG25" s="35">
        <f t="shared" si="146"/>
        <v>10897664</v>
      </c>
      <c r="EH25" s="35">
        <f t="shared" si="147"/>
        <v>10700</v>
      </c>
      <c r="EI25" s="35">
        <f t="shared" si="148"/>
        <v>5951404</v>
      </c>
      <c r="EJ25" s="35">
        <f t="shared" si="149"/>
        <v>5940000</v>
      </c>
      <c r="EK25" s="35">
        <f t="shared" si="150"/>
        <v>0</v>
      </c>
      <c r="EL25" s="35">
        <f t="shared" si="151"/>
        <v>5951404</v>
      </c>
      <c r="EM25" s="35">
        <f t="shared" si="152"/>
        <v>30000</v>
      </c>
      <c r="EN25" s="35">
        <f t="shared" si="153"/>
        <v>30000</v>
      </c>
      <c r="EO25" s="35">
        <f t="shared" si="154"/>
        <v>0</v>
      </c>
      <c r="EP25" s="35">
        <f t="shared" si="155"/>
        <v>5981404</v>
      </c>
      <c r="EQ25" s="35">
        <f t="shared" si="156"/>
        <v>5970000</v>
      </c>
      <c r="ER25" s="35">
        <f t="shared" si="157"/>
        <v>0</v>
      </c>
      <c r="ES25" s="35">
        <f t="shared" si="158"/>
        <v>5981404</v>
      </c>
      <c r="ET25" s="35">
        <f t="shared" si="159"/>
        <v>30714</v>
      </c>
      <c r="EU25" s="35">
        <f t="shared" si="160"/>
        <v>3568208</v>
      </c>
      <c r="EV25" s="35">
        <f t="shared" si="161"/>
        <v>10959394</v>
      </c>
      <c r="EW25" s="35">
        <f t="shared" si="162"/>
        <v>30000</v>
      </c>
      <c r="EX25" s="35">
        <f t="shared" si="163"/>
        <v>30000</v>
      </c>
      <c r="EY25" s="35">
        <f t="shared" si="164"/>
        <v>9768</v>
      </c>
      <c r="EZ25" s="35">
        <f t="shared" si="165"/>
        <v>3577976</v>
      </c>
      <c r="FA25" s="35">
        <f t="shared" si="166"/>
        <v>10989395</v>
      </c>
      <c r="FB25" s="35">
        <f t="shared" si="167"/>
        <v>10700</v>
      </c>
      <c r="FC25" s="35">
        <f t="shared" si="168"/>
        <v>5981404</v>
      </c>
      <c r="FD25" s="35">
        <f t="shared" si="169"/>
        <v>5970000</v>
      </c>
      <c r="FE25" s="35">
        <f t="shared" si="170"/>
        <v>0</v>
      </c>
      <c r="FF25" s="35">
        <f t="shared" si="171"/>
        <v>5981404</v>
      </c>
      <c r="FG25" s="35">
        <f t="shared" si="172"/>
        <v>30000</v>
      </c>
      <c r="FH25" s="35">
        <f t="shared" si="173"/>
        <v>30000</v>
      </c>
      <c r="FI25" s="35">
        <f t="shared" si="174"/>
        <v>0</v>
      </c>
      <c r="FJ25" s="35">
        <f t="shared" si="175"/>
        <v>6011404</v>
      </c>
      <c r="FK25" s="35">
        <f t="shared" si="176"/>
        <v>6000000</v>
      </c>
      <c r="FL25" s="35">
        <f t="shared" si="177"/>
        <v>0</v>
      </c>
      <c r="FM25" s="35">
        <f t="shared" si="178"/>
        <v>6011404</v>
      </c>
      <c r="FN25" s="35">
        <f t="shared" si="179"/>
        <v>30887</v>
      </c>
      <c r="FO25" s="35">
        <f t="shared" si="180"/>
        <v>3577976</v>
      </c>
      <c r="FP25" s="35">
        <f t="shared" si="181"/>
        <v>11051294</v>
      </c>
      <c r="FQ25" s="35">
        <f t="shared" si="182"/>
        <v>30000</v>
      </c>
      <c r="FR25" s="35">
        <f t="shared" si="183"/>
        <v>30000</v>
      </c>
      <c r="FS25" s="35">
        <f t="shared" si="184"/>
        <v>9713</v>
      </c>
      <c r="FT25" s="35">
        <f t="shared" si="185"/>
        <v>3587689</v>
      </c>
      <c r="FU25" s="35">
        <f t="shared" si="186"/>
        <v>11081295</v>
      </c>
      <c r="FV25" s="35">
        <f t="shared" si="187"/>
        <v>10700</v>
      </c>
      <c r="FW25" s="35">
        <f t="shared" si="188"/>
        <v>6011404</v>
      </c>
      <c r="FX25" s="35">
        <f t="shared" si="189"/>
        <v>6000000</v>
      </c>
      <c r="FY25" s="35">
        <f t="shared" si="190"/>
        <v>0</v>
      </c>
      <c r="FZ25" s="35">
        <f t="shared" si="191"/>
        <v>6011404</v>
      </c>
      <c r="GA25" s="35">
        <f t="shared" si="192"/>
        <v>30000</v>
      </c>
      <c r="GB25" s="35">
        <f t="shared" si="193"/>
        <v>30000</v>
      </c>
      <c r="GC25" s="35">
        <f t="shared" si="194"/>
        <v>0</v>
      </c>
      <c r="GD25" s="35">
        <f t="shared" si="195"/>
        <v>6041404</v>
      </c>
      <c r="GE25" s="35">
        <f t="shared" si="196"/>
        <v>6030000</v>
      </c>
      <c r="GF25" s="35">
        <f t="shared" si="197"/>
        <v>0</v>
      </c>
      <c r="GG25" s="35">
        <f t="shared" si="198"/>
        <v>6041404</v>
      </c>
      <c r="GH25" s="35">
        <f t="shared" si="199"/>
        <v>31062</v>
      </c>
      <c r="GI25" s="35">
        <f t="shared" si="200"/>
        <v>3587689</v>
      </c>
      <c r="GJ25" s="35">
        <f t="shared" si="201"/>
        <v>11144080</v>
      </c>
      <c r="GK25" s="35">
        <f t="shared" si="202"/>
        <v>30000</v>
      </c>
      <c r="GL25" s="35">
        <f t="shared" si="203"/>
        <v>30000</v>
      </c>
      <c r="GM25" s="35">
        <f t="shared" si="204"/>
        <v>9658</v>
      </c>
      <c r="GN25" s="35">
        <f t="shared" si="205"/>
        <v>3597347</v>
      </c>
      <c r="GO25" s="35">
        <f t="shared" si="206"/>
        <v>11174079</v>
      </c>
      <c r="GP25" s="35">
        <f t="shared" si="207"/>
        <v>10700</v>
      </c>
      <c r="GQ25" s="35">
        <f t="shared" si="208"/>
        <v>6041404</v>
      </c>
      <c r="GR25" s="35">
        <f t="shared" si="209"/>
        <v>6030000</v>
      </c>
      <c r="GS25" s="35">
        <f t="shared" si="210"/>
        <v>0</v>
      </c>
      <c r="GT25" s="35">
        <f t="shared" si="211"/>
        <v>6041404</v>
      </c>
      <c r="GU25" s="35">
        <f t="shared" si="212"/>
        <v>30000</v>
      </c>
      <c r="GV25" s="35">
        <f t="shared" si="213"/>
        <v>30000</v>
      </c>
      <c r="GW25" s="35">
        <f t="shared" si="214"/>
        <v>0</v>
      </c>
      <c r="GX25" s="35">
        <f t="shared" si="215"/>
        <v>6071404</v>
      </c>
      <c r="GY25" s="35">
        <f t="shared" si="216"/>
        <v>6060000</v>
      </c>
      <c r="GZ25" s="35">
        <f t="shared" si="217"/>
        <v>0</v>
      </c>
      <c r="HA25" s="35">
        <f t="shared" si="218"/>
        <v>6071404</v>
      </c>
      <c r="HB25" s="35">
        <f t="shared" si="219"/>
        <v>31238</v>
      </c>
      <c r="HC25" s="35">
        <f t="shared" si="220"/>
        <v>3597347</v>
      </c>
      <c r="HD25" s="35">
        <f t="shared" si="221"/>
        <v>11237393</v>
      </c>
      <c r="HE25" s="35">
        <f t="shared" si="222"/>
        <v>30000</v>
      </c>
      <c r="HF25" s="35">
        <f t="shared" si="223"/>
        <v>30000</v>
      </c>
      <c r="HG25" s="35">
        <f t="shared" si="224"/>
        <v>9604</v>
      </c>
      <c r="HH25" s="35">
        <f t="shared" si="225"/>
        <v>3606951</v>
      </c>
      <c r="HI25" s="35">
        <f t="shared" si="226"/>
        <v>11267394</v>
      </c>
      <c r="HJ25" s="35">
        <f t="shared" si="227"/>
        <v>10700</v>
      </c>
      <c r="HK25" s="35">
        <f t="shared" si="228"/>
        <v>6071404</v>
      </c>
      <c r="HL25" s="35">
        <f t="shared" si="229"/>
        <v>6060000</v>
      </c>
      <c r="HM25" s="35">
        <f t="shared" si="230"/>
        <v>0</v>
      </c>
      <c r="HN25" s="35">
        <f t="shared" si="231"/>
        <v>6071404</v>
      </c>
      <c r="HO25" s="35">
        <f t="shared" si="232"/>
        <v>30000</v>
      </c>
      <c r="HP25" s="35">
        <f t="shared" si="233"/>
        <v>30000</v>
      </c>
      <c r="HQ25" s="35">
        <f t="shared" si="234"/>
        <v>0</v>
      </c>
      <c r="HR25" s="35">
        <f t="shared" si="235"/>
        <v>6101404</v>
      </c>
      <c r="HS25" s="35">
        <f t="shared" si="236"/>
        <v>6090000</v>
      </c>
      <c r="HT25" s="35">
        <f t="shared" si="237"/>
        <v>0</v>
      </c>
      <c r="HU25" s="35">
        <f t="shared" si="238"/>
        <v>6101404</v>
      </c>
      <c r="HV25" s="35">
        <f t="shared" si="239"/>
        <v>31414</v>
      </c>
      <c r="HW25" s="35">
        <f t="shared" si="240"/>
        <v>3606951</v>
      </c>
      <c r="HX25" s="35">
        <f t="shared" si="241"/>
        <v>11330876</v>
      </c>
      <c r="HY25" s="35">
        <f t="shared" si="242"/>
        <v>30000</v>
      </c>
      <c r="HZ25" s="35">
        <f t="shared" si="243"/>
        <v>30000</v>
      </c>
      <c r="IA25" s="35">
        <f t="shared" si="244"/>
        <v>9550</v>
      </c>
      <c r="IB25" s="35">
        <f t="shared" si="245"/>
        <v>3616501</v>
      </c>
      <c r="IC25" s="35">
        <f t="shared" si="246"/>
        <v>11360876</v>
      </c>
      <c r="ID25" s="35">
        <f t="shared" si="247"/>
        <v>10700</v>
      </c>
      <c r="IE25" s="35">
        <f t="shared" si="248"/>
        <v>6101404</v>
      </c>
      <c r="IF25" s="35">
        <f t="shared" si="249"/>
        <v>6090000</v>
      </c>
      <c r="IG25" s="35">
        <f t="shared" si="250"/>
        <v>0</v>
      </c>
      <c r="IH25" s="35">
        <f t="shared" si="251"/>
        <v>6101404</v>
      </c>
      <c r="II25" s="35">
        <f t="shared" si="252"/>
        <v>30000</v>
      </c>
      <c r="IJ25" s="35">
        <f t="shared" si="253"/>
        <v>30000</v>
      </c>
      <c r="IK25" s="35">
        <f t="shared" si="254"/>
        <v>0</v>
      </c>
      <c r="IL25" s="35">
        <f t="shared" si="255"/>
        <v>6131404</v>
      </c>
      <c r="IM25" s="35">
        <f t="shared" si="256"/>
        <v>6120000</v>
      </c>
      <c r="IN25" s="35">
        <f t="shared" si="257"/>
        <v>0</v>
      </c>
      <c r="IO25" s="35">
        <f t="shared" si="258"/>
        <v>6131404</v>
      </c>
      <c r="IP25" s="35">
        <f t="shared" si="259"/>
        <v>31592</v>
      </c>
      <c r="IQ25" s="35">
        <f t="shared" si="260"/>
        <v>3616501</v>
      </c>
      <c r="IR25" s="35">
        <f t="shared" si="261"/>
        <v>11425250</v>
      </c>
      <c r="IS25" s="35">
        <f t="shared" si="262"/>
        <v>30000</v>
      </c>
      <c r="IT25" s="35">
        <f t="shared" si="263"/>
        <v>30000</v>
      </c>
      <c r="IU25" s="35">
        <f t="shared" si="264"/>
        <v>9496</v>
      </c>
      <c r="IV25" s="35">
        <f t="shared" si="265"/>
        <v>3625997</v>
      </c>
      <c r="IW25" s="35">
        <f t="shared" si="266"/>
        <v>11455250</v>
      </c>
    </row>
    <row r="26" spans="1:257" x14ac:dyDescent="0.5">
      <c r="A26" s="34">
        <f t="shared" ca="1" si="12"/>
        <v>18</v>
      </c>
      <c r="B26" s="34"/>
      <c r="C26" s="38"/>
      <c r="D26" s="34">
        <f t="shared" si="13"/>
        <v>360000</v>
      </c>
      <c r="E26" s="34">
        <f t="shared" si="14"/>
        <v>0</v>
      </c>
      <c r="F26" s="34">
        <f t="shared" si="15"/>
        <v>10700</v>
      </c>
      <c r="G26" s="34">
        <f t="shared" si="16"/>
        <v>0</v>
      </c>
      <c r="H26" s="34">
        <f t="shared" si="17"/>
        <v>0</v>
      </c>
      <c r="I26" s="34">
        <f t="shared" si="18"/>
        <v>6491404</v>
      </c>
      <c r="J26" s="34">
        <f t="shared" si="19"/>
        <v>6480000</v>
      </c>
      <c r="K26" s="34">
        <f t="shared" si="20"/>
        <v>6491404</v>
      </c>
      <c r="L26" s="34">
        <f t="shared" si="21"/>
        <v>33803</v>
      </c>
      <c r="M26" s="34">
        <f t="shared" si="22"/>
        <v>3735871</v>
      </c>
      <c r="N26" s="34">
        <f t="shared" si="23"/>
        <v>12628365</v>
      </c>
      <c r="O26" s="34" t="str">
        <f t="shared" si="24"/>
        <v>-</v>
      </c>
      <c r="P26" s="34" t="b">
        <f t="shared" si="25"/>
        <v>0</v>
      </c>
      <c r="Q26" s="34" t="b">
        <f t="shared" si="26"/>
        <v>0</v>
      </c>
      <c r="R26" s="35">
        <f t="shared" si="27"/>
        <v>10700</v>
      </c>
      <c r="S26" s="35">
        <f t="shared" si="28"/>
        <v>6131404</v>
      </c>
      <c r="T26" s="35">
        <f t="shared" si="29"/>
        <v>6120000</v>
      </c>
      <c r="U26" s="35">
        <f t="shared" si="30"/>
        <v>0</v>
      </c>
      <c r="V26" s="35">
        <f t="shared" si="31"/>
        <v>6131404</v>
      </c>
      <c r="W26" s="35">
        <f t="shared" si="32"/>
        <v>30000</v>
      </c>
      <c r="X26" s="35">
        <f t="shared" si="33"/>
        <v>30000</v>
      </c>
      <c r="Y26" s="35">
        <f t="shared" si="34"/>
        <v>0</v>
      </c>
      <c r="Z26" s="35">
        <f t="shared" si="35"/>
        <v>6161404</v>
      </c>
      <c r="AA26" s="35">
        <f t="shared" si="36"/>
        <v>6150000</v>
      </c>
      <c r="AB26" s="35">
        <f t="shared" si="37"/>
        <v>0</v>
      </c>
      <c r="AC26" s="35">
        <f t="shared" si="38"/>
        <v>6161404</v>
      </c>
      <c r="AD26" s="35">
        <f t="shared" si="39"/>
        <v>31771</v>
      </c>
      <c r="AE26" s="35">
        <f t="shared" si="40"/>
        <v>3625997</v>
      </c>
      <c r="AF26" s="35">
        <f t="shared" si="41"/>
        <v>11520155</v>
      </c>
      <c r="AG26" s="35">
        <f t="shared" si="42"/>
        <v>30000</v>
      </c>
      <c r="AH26" s="35">
        <f t="shared" si="43"/>
        <v>30000</v>
      </c>
      <c r="AI26" s="35">
        <f t="shared" si="44"/>
        <v>9443</v>
      </c>
      <c r="AJ26" s="35">
        <f t="shared" si="45"/>
        <v>3635440</v>
      </c>
      <c r="AK26" s="35">
        <f t="shared" si="46"/>
        <v>11550156</v>
      </c>
      <c r="AL26" s="35">
        <f t="shared" si="47"/>
        <v>10700</v>
      </c>
      <c r="AM26" s="35">
        <f t="shared" si="48"/>
        <v>6161404</v>
      </c>
      <c r="AN26" s="35">
        <f t="shared" si="49"/>
        <v>6150000</v>
      </c>
      <c r="AO26" s="35">
        <f t="shared" si="50"/>
        <v>0</v>
      </c>
      <c r="AP26" s="35">
        <f t="shared" si="51"/>
        <v>6161404</v>
      </c>
      <c r="AQ26" s="35">
        <f t="shared" si="52"/>
        <v>30000</v>
      </c>
      <c r="AR26" s="35">
        <f t="shared" si="53"/>
        <v>30000</v>
      </c>
      <c r="AS26" s="35">
        <f t="shared" si="54"/>
        <v>0</v>
      </c>
      <c r="AT26" s="35">
        <f t="shared" si="55"/>
        <v>6191404</v>
      </c>
      <c r="AU26" s="35">
        <f t="shared" si="56"/>
        <v>6180000</v>
      </c>
      <c r="AV26" s="35">
        <f t="shared" si="57"/>
        <v>0</v>
      </c>
      <c r="AW26" s="35">
        <f t="shared" si="58"/>
        <v>6191404</v>
      </c>
      <c r="AX26" s="35">
        <f t="shared" si="59"/>
        <v>31950</v>
      </c>
      <c r="AY26" s="35">
        <f t="shared" si="60"/>
        <v>3635440</v>
      </c>
      <c r="AZ26" s="35">
        <f t="shared" si="61"/>
        <v>11615231</v>
      </c>
      <c r="BA26" s="35">
        <f t="shared" si="62"/>
        <v>30000</v>
      </c>
      <c r="BB26" s="35">
        <f t="shared" si="63"/>
        <v>30000</v>
      </c>
      <c r="BC26" s="35">
        <f t="shared" si="64"/>
        <v>9390</v>
      </c>
      <c r="BD26" s="35">
        <f t="shared" si="65"/>
        <v>3644830</v>
      </c>
      <c r="BE26" s="35">
        <f t="shared" si="66"/>
        <v>11645232</v>
      </c>
      <c r="BF26" s="35">
        <f t="shared" si="67"/>
        <v>10700</v>
      </c>
      <c r="BG26" s="35">
        <f t="shared" si="68"/>
        <v>6191404</v>
      </c>
      <c r="BH26" s="35">
        <f t="shared" si="69"/>
        <v>6180000</v>
      </c>
      <c r="BI26" s="35">
        <f t="shared" si="70"/>
        <v>0</v>
      </c>
      <c r="BJ26" s="35">
        <f t="shared" si="71"/>
        <v>6191404</v>
      </c>
      <c r="BK26" s="35">
        <f t="shared" si="72"/>
        <v>30000</v>
      </c>
      <c r="BL26" s="35">
        <f t="shared" si="73"/>
        <v>30000</v>
      </c>
      <c r="BM26" s="35">
        <f t="shared" si="74"/>
        <v>0</v>
      </c>
      <c r="BN26" s="35">
        <f t="shared" si="75"/>
        <v>6221404</v>
      </c>
      <c r="BO26" s="35">
        <f t="shared" si="76"/>
        <v>6210000</v>
      </c>
      <c r="BP26" s="35">
        <f t="shared" si="77"/>
        <v>0</v>
      </c>
      <c r="BQ26" s="35">
        <f t="shared" si="78"/>
        <v>6221404</v>
      </c>
      <c r="BR26" s="35">
        <f t="shared" si="79"/>
        <v>32131</v>
      </c>
      <c r="BS26" s="35">
        <f t="shared" si="80"/>
        <v>3644830</v>
      </c>
      <c r="BT26" s="35">
        <f t="shared" si="81"/>
        <v>11711203</v>
      </c>
      <c r="BU26" s="35">
        <f t="shared" si="82"/>
        <v>30000</v>
      </c>
      <c r="BV26" s="35">
        <f t="shared" si="83"/>
        <v>30000</v>
      </c>
      <c r="BW26" s="35">
        <f t="shared" si="84"/>
        <v>9337</v>
      </c>
      <c r="BX26" s="35">
        <f t="shared" si="85"/>
        <v>3654167</v>
      </c>
      <c r="BY26" s="35">
        <f t="shared" si="86"/>
        <v>11741204</v>
      </c>
      <c r="BZ26" s="35">
        <f t="shared" si="87"/>
        <v>10700</v>
      </c>
      <c r="CA26" s="35">
        <f t="shared" si="88"/>
        <v>6221404</v>
      </c>
      <c r="CB26" s="35">
        <f t="shared" si="89"/>
        <v>6210000</v>
      </c>
      <c r="CC26" s="35">
        <f t="shared" si="90"/>
        <v>0</v>
      </c>
      <c r="CD26" s="35">
        <f t="shared" si="91"/>
        <v>6221404</v>
      </c>
      <c r="CE26" s="35">
        <f t="shared" si="92"/>
        <v>30000</v>
      </c>
      <c r="CF26" s="35">
        <f t="shared" si="93"/>
        <v>30000</v>
      </c>
      <c r="CG26" s="35">
        <f t="shared" si="94"/>
        <v>0</v>
      </c>
      <c r="CH26" s="35">
        <f t="shared" si="95"/>
        <v>6251404</v>
      </c>
      <c r="CI26" s="35">
        <f t="shared" si="96"/>
        <v>6240000</v>
      </c>
      <c r="CJ26" s="35">
        <f t="shared" si="97"/>
        <v>0</v>
      </c>
      <c r="CK26" s="35">
        <f t="shared" si="98"/>
        <v>6251404</v>
      </c>
      <c r="CL26" s="35">
        <f t="shared" si="99"/>
        <v>32313</v>
      </c>
      <c r="CM26" s="35">
        <f t="shared" si="100"/>
        <v>3654167</v>
      </c>
      <c r="CN26" s="35">
        <f t="shared" si="101"/>
        <v>11807710</v>
      </c>
      <c r="CO26" s="35">
        <f t="shared" si="102"/>
        <v>30000</v>
      </c>
      <c r="CP26" s="35">
        <f t="shared" si="103"/>
        <v>30000</v>
      </c>
      <c r="CQ26" s="35">
        <f t="shared" si="104"/>
        <v>9284</v>
      </c>
      <c r="CR26" s="35">
        <f t="shared" si="105"/>
        <v>3663451</v>
      </c>
      <c r="CS26" s="35">
        <f t="shared" si="106"/>
        <v>11837709</v>
      </c>
      <c r="CT26" s="35">
        <f t="shared" si="107"/>
        <v>10700</v>
      </c>
      <c r="CU26" s="35">
        <f t="shared" si="108"/>
        <v>6251404</v>
      </c>
      <c r="CV26" s="35">
        <f t="shared" si="109"/>
        <v>6240000</v>
      </c>
      <c r="CW26" s="35">
        <f t="shared" si="110"/>
        <v>0</v>
      </c>
      <c r="CX26" s="35">
        <f t="shared" si="111"/>
        <v>6251404</v>
      </c>
      <c r="CY26" s="35">
        <f t="shared" si="112"/>
        <v>30000</v>
      </c>
      <c r="CZ26" s="35">
        <f t="shared" si="113"/>
        <v>30000</v>
      </c>
      <c r="DA26" s="35">
        <f t="shared" si="114"/>
        <v>0</v>
      </c>
      <c r="DB26" s="35">
        <f t="shared" si="115"/>
        <v>6281404</v>
      </c>
      <c r="DC26" s="35">
        <f t="shared" si="116"/>
        <v>6270000</v>
      </c>
      <c r="DD26" s="35">
        <f t="shared" si="117"/>
        <v>0</v>
      </c>
      <c r="DE26" s="35">
        <f t="shared" si="118"/>
        <v>6281404</v>
      </c>
      <c r="DF26" s="35">
        <f t="shared" si="119"/>
        <v>32495</v>
      </c>
      <c r="DG26" s="35">
        <f t="shared" si="120"/>
        <v>3663451</v>
      </c>
      <c r="DH26" s="35">
        <f t="shared" si="121"/>
        <v>11904384</v>
      </c>
      <c r="DI26" s="35">
        <f t="shared" si="122"/>
        <v>30000</v>
      </c>
      <c r="DJ26" s="35">
        <f t="shared" si="123"/>
        <v>30000</v>
      </c>
      <c r="DK26" s="35">
        <f t="shared" si="124"/>
        <v>9232</v>
      </c>
      <c r="DL26" s="35">
        <f t="shared" si="125"/>
        <v>3672683</v>
      </c>
      <c r="DM26" s="35">
        <f t="shared" si="126"/>
        <v>11934383</v>
      </c>
      <c r="DN26" s="35">
        <f t="shared" si="127"/>
        <v>10700</v>
      </c>
      <c r="DO26" s="35">
        <f t="shared" si="128"/>
        <v>6281404</v>
      </c>
      <c r="DP26" s="35">
        <f t="shared" si="129"/>
        <v>6270000</v>
      </c>
      <c r="DQ26" s="35">
        <f t="shared" si="130"/>
        <v>0</v>
      </c>
      <c r="DR26" s="35">
        <f t="shared" si="131"/>
        <v>6281404</v>
      </c>
      <c r="DS26" s="35">
        <f t="shared" si="132"/>
        <v>30000</v>
      </c>
      <c r="DT26" s="35">
        <f t="shared" si="133"/>
        <v>30000</v>
      </c>
      <c r="DU26" s="35">
        <f t="shared" si="134"/>
        <v>0</v>
      </c>
      <c r="DV26" s="35">
        <f t="shared" si="135"/>
        <v>6311404</v>
      </c>
      <c r="DW26" s="35">
        <f t="shared" si="136"/>
        <v>6300000</v>
      </c>
      <c r="DX26" s="35">
        <f t="shared" si="137"/>
        <v>0</v>
      </c>
      <c r="DY26" s="35">
        <f t="shared" si="138"/>
        <v>6311404</v>
      </c>
      <c r="DZ26" s="35">
        <f t="shared" si="139"/>
        <v>32679</v>
      </c>
      <c r="EA26" s="35">
        <f t="shared" si="140"/>
        <v>3672683</v>
      </c>
      <c r="EB26" s="35">
        <f t="shared" si="141"/>
        <v>12001961</v>
      </c>
      <c r="EC26" s="35">
        <f t="shared" si="142"/>
        <v>30000</v>
      </c>
      <c r="ED26" s="35">
        <f t="shared" si="143"/>
        <v>30000</v>
      </c>
      <c r="EE26" s="35">
        <f t="shared" si="144"/>
        <v>9180</v>
      </c>
      <c r="EF26" s="35">
        <f t="shared" si="145"/>
        <v>3681863</v>
      </c>
      <c r="EG26" s="35">
        <f t="shared" si="146"/>
        <v>12031960</v>
      </c>
      <c r="EH26" s="35">
        <f t="shared" si="147"/>
        <v>10700</v>
      </c>
      <c r="EI26" s="35">
        <f t="shared" si="148"/>
        <v>6311404</v>
      </c>
      <c r="EJ26" s="35">
        <f t="shared" si="149"/>
        <v>6300000</v>
      </c>
      <c r="EK26" s="35">
        <f t="shared" si="150"/>
        <v>0</v>
      </c>
      <c r="EL26" s="35">
        <f t="shared" si="151"/>
        <v>6311404</v>
      </c>
      <c r="EM26" s="35">
        <f t="shared" si="152"/>
        <v>30000</v>
      </c>
      <c r="EN26" s="35">
        <f t="shared" si="153"/>
        <v>30000</v>
      </c>
      <c r="EO26" s="35">
        <f t="shared" si="154"/>
        <v>0</v>
      </c>
      <c r="EP26" s="35">
        <f t="shared" si="155"/>
        <v>6341404</v>
      </c>
      <c r="EQ26" s="35">
        <f t="shared" si="156"/>
        <v>6330000</v>
      </c>
      <c r="ER26" s="35">
        <f t="shared" si="157"/>
        <v>0</v>
      </c>
      <c r="ES26" s="35">
        <f t="shared" si="158"/>
        <v>6341404</v>
      </c>
      <c r="ET26" s="35">
        <f t="shared" si="159"/>
        <v>32864</v>
      </c>
      <c r="EU26" s="35">
        <f t="shared" si="160"/>
        <v>3681863</v>
      </c>
      <c r="EV26" s="35">
        <f t="shared" si="161"/>
        <v>12100075</v>
      </c>
      <c r="EW26" s="35">
        <f t="shared" si="162"/>
        <v>30000</v>
      </c>
      <c r="EX26" s="35">
        <f t="shared" si="163"/>
        <v>30000</v>
      </c>
      <c r="EY26" s="35">
        <f t="shared" si="164"/>
        <v>9129</v>
      </c>
      <c r="EZ26" s="35">
        <f t="shared" si="165"/>
        <v>3690992</v>
      </c>
      <c r="FA26" s="35">
        <f t="shared" si="166"/>
        <v>12130076</v>
      </c>
      <c r="FB26" s="35">
        <f t="shared" si="167"/>
        <v>10700</v>
      </c>
      <c r="FC26" s="35">
        <f t="shared" si="168"/>
        <v>6341404</v>
      </c>
      <c r="FD26" s="35">
        <f t="shared" si="169"/>
        <v>6330000</v>
      </c>
      <c r="FE26" s="35">
        <f t="shared" si="170"/>
        <v>0</v>
      </c>
      <c r="FF26" s="35">
        <f t="shared" si="171"/>
        <v>6341404</v>
      </c>
      <c r="FG26" s="35">
        <f t="shared" si="172"/>
        <v>30000</v>
      </c>
      <c r="FH26" s="35">
        <f t="shared" si="173"/>
        <v>30000</v>
      </c>
      <c r="FI26" s="35">
        <f t="shared" si="174"/>
        <v>0</v>
      </c>
      <c r="FJ26" s="35">
        <f t="shared" si="175"/>
        <v>6371404</v>
      </c>
      <c r="FK26" s="35">
        <f t="shared" si="176"/>
        <v>6360000</v>
      </c>
      <c r="FL26" s="35">
        <f t="shared" si="177"/>
        <v>0</v>
      </c>
      <c r="FM26" s="35">
        <f t="shared" si="178"/>
        <v>6371404</v>
      </c>
      <c r="FN26" s="35">
        <f t="shared" si="179"/>
        <v>33050</v>
      </c>
      <c r="FO26" s="35">
        <f t="shared" si="180"/>
        <v>3690992</v>
      </c>
      <c r="FP26" s="35">
        <f t="shared" si="181"/>
        <v>12198729</v>
      </c>
      <c r="FQ26" s="35">
        <f t="shared" si="182"/>
        <v>30000</v>
      </c>
      <c r="FR26" s="35">
        <f t="shared" si="183"/>
        <v>30000</v>
      </c>
      <c r="FS26" s="35">
        <f t="shared" si="184"/>
        <v>9077</v>
      </c>
      <c r="FT26" s="35">
        <f t="shared" si="185"/>
        <v>3700069</v>
      </c>
      <c r="FU26" s="35">
        <f t="shared" si="186"/>
        <v>12228728</v>
      </c>
      <c r="FV26" s="35">
        <f t="shared" si="187"/>
        <v>10700</v>
      </c>
      <c r="FW26" s="35">
        <f t="shared" si="188"/>
        <v>6371404</v>
      </c>
      <c r="FX26" s="35">
        <f t="shared" si="189"/>
        <v>6360000</v>
      </c>
      <c r="FY26" s="35">
        <f t="shared" si="190"/>
        <v>0</v>
      </c>
      <c r="FZ26" s="35">
        <f t="shared" si="191"/>
        <v>6371404</v>
      </c>
      <c r="GA26" s="35">
        <f t="shared" si="192"/>
        <v>30000</v>
      </c>
      <c r="GB26" s="35">
        <f t="shared" si="193"/>
        <v>30000</v>
      </c>
      <c r="GC26" s="35">
        <f t="shared" si="194"/>
        <v>0</v>
      </c>
      <c r="GD26" s="35">
        <f t="shared" si="195"/>
        <v>6401404</v>
      </c>
      <c r="GE26" s="35">
        <f t="shared" si="196"/>
        <v>6390000</v>
      </c>
      <c r="GF26" s="35">
        <f t="shared" si="197"/>
        <v>0</v>
      </c>
      <c r="GG26" s="35">
        <f t="shared" si="198"/>
        <v>6401404</v>
      </c>
      <c r="GH26" s="35">
        <f t="shared" si="199"/>
        <v>33236</v>
      </c>
      <c r="GI26" s="35">
        <f t="shared" si="200"/>
        <v>3700069</v>
      </c>
      <c r="GJ26" s="35">
        <f t="shared" si="201"/>
        <v>12297549</v>
      </c>
      <c r="GK26" s="35">
        <f t="shared" si="202"/>
        <v>30000</v>
      </c>
      <c r="GL26" s="35">
        <f t="shared" si="203"/>
        <v>30000</v>
      </c>
      <c r="GM26" s="35">
        <f t="shared" si="204"/>
        <v>9026</v>
      </c>
      <c r="GN26" s="35">
        <f t="shared" si="205"/>
        <v>3709095</v>
      </c>
      <c r="GO26" s="35">
        <f t="shared" si="206"/>
        <v>12327548</v>
      </c>
      <c r="GP26" s="35">
        <f t="shared" si="207"/>
        <v>10700</v>
      </c>
      <c r="GQ26" s="35">
        <f t="shared" si="208"/>
        <v>6401404</v>
      </c>
      <c r="GR26" s="35">
        <f t="shared" si="209"/>
        <v>6390000</v>
      </c>
      <c r="GS26" s="35">
        <f t="shared" si="210"/>
        <v>0</v>
      </c>
      <c r="GT26" s="35">
        <f t="shared" si="211"/>
        <v>6401404</v>
      </c>
      <c r="GU26" s="35">
        <f t="shared" si="212"/>
        <v>30000</v>
      </c>
      <c r="GV26" s="35">
        <f t="shared" si="213"/>
        <v>30000</v>
      </c>
      <c r="GW26" s="35">
        <f t="shared" si="214"/>
        <v>0</v>
      </c>
      <c r="GX26" s="35">
        <f t="shared" si="215"/>
        <v>6431404</v>
      </c>
      <c r="GY26" s="35">
        <f t="shared" si="216"/>
        <v>6420000</v>
      </c>
      <c r="GZ26" s="35">
        <f t="shared" si="217"/>
        <v>0</v>
      </c>
      <c r="HA26" s="35">
        <f t="shared" si="218"/>
        <v>6431404</v>
      </c>
      <c r="HB26" s="35">
        <f t="shared" si="219"/>
        <v>33424</v>
      </c>
      <c r="HC26" s="35">
        <f t="shared" si="220"/>
        <v>3709095</v>
      </c>
      <c r="HD26" s="35">
        <f t="shared" si="221"/>
        <v>12397279</v>
      </c>
      <c r="HE26" s="35">
        <f t="shared" si="222"/>
        <v>30000</v>
      </c>
      <c r="HF26" s="35">
        <f t="shared" si="223"/>
        <v>30000</v>
      </c>
      <c r="HG26" s="35">
        <f t="shared" si="224"/>
        <v>8976</v>
      </c>
      <c r="HH26" s="35">
        <f t="shared" si="225"/>
        <v>3718071</v>
      </c>
      <c r="HI26" s="35">
        <f t="shared" si="226"/>
        <v>12427281</v>
      </c>
      <c r="HJ26" s="35">
        <f t="shared" si="227"/>
        <v>10700</v>
      </c>
      <c r="HK26" s="35">
        <f t="shared" si="228"/>
        <v>6431404</v>
      </c>
      <c r="HL26" s="35">
        <f t="shared" si="229"/>
        <v>6420000</v>
      </c>
      <c r="HM26" s="35">
        <f t="shared" si="230"/>
        <v>0</v>
      </c>
      <c r="HN26" s="35">
        <f t="shared" si="231"/>
        <v>6431404</v>
      </c>
      <c r="HO26" s="35">
        <f t="shared" si="232"/>
        <v>30000</v>
      </c>
      <c r="HP26" s="35">
        <f t="shared" si="233"/>
        <v>30000</v>
      </c>
      <c r="HQ26" s="35">
        <f t="shared" si="234"/>
        <v>0</v>
      </c>
      <c r="HR26" s="35">
        <f t="shared" si="235"/>
        <v>6461404</v>
      </c>
      <c r="HS26" s="35">
        <f t="shared" si="236"/>
        <v>6450000</v>
      </c>
      <c r="HT26" s="35">
        <f t="shared" si="237"/>
        <v>0</v>
      </c>
      <c r="HU26" s="35">
        <f t="shared" si="238"/>
        <v>6461404</v>
      </c>
      <c r="HV26" s="35">
        <f t="shared" si="239"/>
        <v>33613</v>
      </c>
      <c r="HW26" s="35">
        <f t="shared" si="240"/>
        <v>3718071</v>
      </c>
      <c r="HX26" s="35">
        <f t="shared" si="241"/>
        <v>12497552</v>
      </c>
      <c r="HY26" s="35">
        <f t="shared" si="242"/>
        <v>30000</v>
      </c>
      <c r="HZ26" s="35">
        <f t="shared" si="243"/>
        <v>30000</v>
      </c>
      <c r="IA26" s="35">
        <f t="shared" si="244"/>
        <v>8925</v>
      </c>
      <c r="IB26" s="35">
        <f t="shared" si="245"/>
        <v>3726996</v>
      </c>
      <c r="IC26" s="35">
        <f t="shared" si="246"/>
        <v>12527552</v>
      </c>
      <c r="ID26" s="35">
        <f t="shared" si="247"/>
        <v>10700</v>
      </c>
      <c r="IE26" s="35">
        <f t="shared" si="248"/>
        <v>6461404</v>
      </c>
      <c r="IF26" s="35">
        <f t="shared" si="249"/>
        <v>6450000</v>
      </c>
      <c r="IG26" s="35">
        <f t="shared" si="250"/>
        <v>0</v>
      </c>
      <c r="IH26" s="35">
        <f t="shared" si="251"/>
        <v>6461404</v>
      </c>
      <c r="II26" s="35">
        <f t="shared" si="252"/>
        <v>30000</v>
      </c>
      <c r="IJ26" s="35">
        <f t="shared" si="253"/>
        <v>30000</v>
      </c>
      <c r="IK26" s="35">
        <f t="shared" si="254"/>
        <v>0</v>
      </c>
      <c r="IL26" s="35">
        <f t="shared" si="255"/>
        <v>6491404</v>
      </c>
      <c r="IM26" s="35">
        <f t="shared" si="256"/>
        <v>6480000</v>
      </c>
      <c r="IN26" s="35">
        <f t="shared" si="257"/>
        <v>0</v>
      </c>
      <c r="IO26" s="35">
        <f t="shared" si="258"/>
        <v>6491404</v>
      </c>
      <c r="IP26" s="35">
        <f t="shared" si="259"/>
        <v>33803</v>
      </c>
      <c r="IQ26" s="35">
        <f t="shared" si="260"/>
        <v>3726996</v>
      </c>
      <c r="IR26" s="35">
        <f t="shared" si="261"/>
        <v>12598365</v>
      </c>
      <c r="IS26" s="35">
        <f t="shared" si="262"/>
        <v>30000</v>
      </c>
      <c r="IT26" s="35">
        <f t="shared" si="263"/>
        <v>30000</v>
      </c>
      <c r="IU26" s="35">
        <f t="shared" si="264"/>
        <v>8875</v>
      </c>
      <c r="IV26" s="35">
        <f t="shared" si="265"/>
        <v>3735871</v>
      </c>
      <c r="IW26" s="35">
        <f t="shared" si="266"/>
        <v>12628365</v>
      </c>
    </row>
    <row r="27" spans="1:257" x14ac:dyDescent="0.5">
      <c r="A27" s="34">
        <f t="shared" ca="1" si="12"/>
        <v>19</v>
      </c>
      <c r="B27" s="34"/>
      <c r="C27" s="38"/>
      <c r="D27" s="34">
        <f t="shared" si="13"/>
        <v>360000</v>
      </c>
      <c r="E27" s="34">
        <f t="shared" si="14"/>
        <v>0</v>
      </c>
      <c r="F27" s="34">
        <f t="shared" si="15"/>
        <v>10700</v>
      </c>
      <c r="G27" s="34">
        <f t="shared" si="16"/>
        <v>0</v>
      </c>
      <c r="H27" s="34">
        <f t="shared" si="17"/>
        <v>0</v>
      </c>
      <c r="I27" s="34">
        <f t="shared" si="18"/>
        <v>6851404</v>
      </c>
      <c r="J27" s="34">
        <f t="shared" si="19"/>
        <v>6840000</v>
      </c>
      <c r="K27" s="34">
        <f t="shared" si="20"/>
        <v>6851404</v>
      </c>
      <c r="L27" s="34">
        <f t="shared" si="21"/>
        <v>36169</v>
      </c>
      <c r="M27" s="34">
        <f t="shared" si="22"/>
        <v>3838556</v>
      </c>
      <c r="N27" s="34">
        <f t="shared" si="23"/>
        <v>13883673</v>
      </c>
      <c r="O27" s="34" t="str">
        <f t="shared" si="24"/>
        <v>-</v>
      </c>
      <c r="P27" s="34" t="b">
        <f t="shared" si="25"/>
        <v>0</v>
      </c>
      <c r="Q27" s="34" t="b">
        <f t="shared" si="26"/>
        <v>0</v>
      </c>
      <c r="R27" s="35">
        <f t="shared" si="27"/>
        <v>10700</v>
      </c>
      <c r="S27" s="35">
        <f t="shared" si="28"/>
        <v>6491404</v>
      </c>
      <c r="T27" s="35">
        <f t="shared" si="29"/>
        <v>6480000</v>
      </c>
      <c r="U27" s="35">
        <f t="shared" si="30"/>
        <v>0</v>
      </c>
      <c r="V27" s="35">
        <f t="shared" si="31"/>
        <v>6491404</v>
      </c>
      <c r="W27" s="35">
        <f t="shared" si="32"/>
        <v>30000</v>
      </c>
      <c r="X27" s="35">
        <f t="shared" si="33"/>
        <v>30000</v>
      </c>
      <c r="Y27" s="35">
        <f t="shared" si="34"/>
        <v>0</v>
      </c>
      <c r="Z27" s="35">
        <f t="shared" si="35"/>
        <v>6521404</v>
      </c>
      <c r="AA27" s="35">
        <f t="shared" si="36"/>
        <v>6510000</v>
      </c>
      <c r="AB27" s="35">
        <f t="shared" si="37"/>
        <v>0</v>
      </c>
      <c r="AC27" s="35">
        <f t="shared" si="38"/>
        <v>6521404</v>
      </c>
      <c r="AD27" s="35">
        <f t="shared" si="39"/>
        <v>33994</v>
      </c>
      <c r="AE27" s="35">
        <f t="shared" si="40"/>
        <v>3735871</v>
      </c>
      <c r="AF27" s="35">
        <f t="shared" si="41"/>
        <v>12699720</v>
      </c>
      <c r="AG27" s="35">
        <f t="shared" si="42"/>
        <v>30000</v>
      </c>
      <c r="AH27" s="35">
        <f t="shared" si="43"/>
        <v>30000</v>
      </c>
      <c r="AI27" s="35">
        <f t="shared" si="44"/>
        <v>8825</v>
      </c>
      <c r="AJ27" s="35">
        <f t="shared" si="45"/>
        <v>3744696</v>
      </c>
      <c r="AK27" s="35">
        <f t="shared" si="46"/>
        <v>12729720</v>
      </c>
      <c r="AL27" s="35">
        <f t="shared" si="47"/>
        <v>10700</v>
      </c>
      <c r="AM27" s="35">
        <f t="shared" si="48"/>
        <v>6521404</v>
      </c>
      <c r="AN27" s="35">
        <f t="shared" si="49"/>
        <v>6510000</v>
      </c>
      <c r="AO27" s="35">
        <f t="shared" si="50"/>
        <v>0</v>
      </c>
      <c r="AP27" s="35">
        <f t="shared" si="51"/>
        <v>6521404</v>
      </c>
      <c r="AQ27" s="35">
        <f t="shared" si="52"/>
        <v>30000</v>
      </c>
      <c r="AR27" s="35">
        <f t="shared" si="53"/>
        <v>30000</v>
      </c>
      <c r="AS27" s="35">
        <f t="shared" si="54"/>
        <v>0</v>
      </c>
      <c r="AT27" s="35">
        <f t="shared" si="55"/>
        <v>6551404</v>
      </c>
      <c r="AU27" s="35">
        <f t="shared" si="56"/>
        <v>6540000</v>
      </c>
      <c r="AV27" s="35">
        <f t="shared" si="57"/>
        <v>0</v>
      </c>
      <c r="AW27" s="35">
        <f t="shared" si="58"/>
        <v>6551404</v>
      </c>
      <c r="AX27" s="35">
        <f t="shared" si="59"/>
        <v>34186</v>
      </c>
      <c r="AY27" s="35">
        <f t="shared" si="60"/>
        <v>3744696</v>
      </c>
      <c r="AZ27" s="35">
        <f t="shared" si="61"/>
        <v>12801618</v>
      </c>
      <c r="BA27" s="35">
        <f t="shared" si="62"/>
        <v>30000</v>
      </c>
      <c r="BB27" s="35">
        <f t="shared" si="63"/>
        <v>30000</v>
      </c>
      <c r="BC27" s="35">
        <f t="shared" si="64"/>
        <v>8776</v>
      </c>
      <c r="BD27" s="35">
        <f t="shared" si="65"/>
        <v>3753472</v>
      </c>
      <c r="BE27" s="35">
        <f t="shared" si="66"/>
        <v>12831619</v>
      </c>
      <c r="BF27" s="35">
        <f t="shared" si="67"/>
        <v>10700</v>
      </c>
      <c r="BG27" s="35">
        <f t="shared" si="68"/>
        <v>6551404</v>
      </c>
      <c r="BH27" s="35">
        <f t="shared" si="69"/>
        <v>6540000</v>
      </c>
      <c r="BI27" s="35">
        <f t="shared" si="70"/>
        <v>0</v>
      </c>
      <c r="BJ27" s="35">
        <f t="shared" si="71"/>
        <v>6551404</v>
      </c>
      <c r="BK27" s="35">
        <f t="shared" si="72"/>
        <v>30000</v>
      </c>
      <c r="BL27" s="35">
        <f t="shared" si="73"/>
        <v>30000</v>
      </c>
      <c r="BM27" s="35">
        <f t="shared" si="74"/>
        <v>0</v>
      </c>
      <c r="BN27" s="35">
        <f t="shared" si="75"/>
        <v>6581404</v>
      </c>
      <c r="BO27" s="35">
        <f t="shared" si="76"/>
        <v>6570000</v>
      </c>
      <c r="BP27" s="35">
        <f t="shared" si="77"/>
        <v>0</v>
      </c>
      <c r="BQ27" s="35">
        <f t="shared" si="78"/>
        <v>6581404</v>
      </c>
      <c r="BR27" s="35">
        <f t="shared" si="79"/>
        <v>34380</v>
      </c>
      <c r="BS27" s="35">
        <f t="shared" si="80"/>
        <v>3753472</v>
      </c>
      <c r="BT27" s="35">
        <f t="shared" si="81"/>
        <v>12904437</v>
      </c>
      <c r="BU27" s="35">
        <f t="shared" si="82"/>
        <v>30000</v>
      </c>
      <c r="BV27" s="35">
        <f t="shared" si="83"/>
        <v>30000</v>
      </c>
      <c r="BW27" s="35">
        <f t="shared" si="84"/>
        <v>8726</v>
      </c>
      <c r="BX27" s="35">
        <f t="shared" si="85"/>
        <v>3762198</v>
      </c>
      <c r="BY27" s="35">
        <f t="shared" si="86"/>
        <v>12934437</v>
      </c>
      <c r="BZ27" s="35">
        <f t="shared" si="87"/>
        <v>10700</v>
      </c>
      <c r="CA27" s="35">
        <f t="shared" si="88"/>
        <v>6581404</v>
      </c>
      <c r="CB27" s="35">
        <f t="shared" si="89"/>
        <v>6570000</v>
      </c>
      <c r="CC27" s="35">
        <f t="shared" si="90"/>
        <v>0</v>
      </c>
      <c r="CD27" s="35">
        <f t="shared" si="91"/>
        <v>6581404</v>
      </c>
      <c r="CE27" s="35">
        <f t="shared" si="92"/>
        <v>30000</v>
      </c>
      <c r="CF27" s="35">
        <f t="shared" si="93"/>
        <v>30000</v>
      </c>
      <c r="CG27" s="35">
        <f t="shared" si="94"/>
        <v>0</v>
      </c>
      <c r="CH27" s="35">
        <f t="shared" si="95"/>
        <v>6611404</v>
      </c>
      <c r="CI27" s="35">
        <f t="shared" si="96"/>
        <v>6600000</v>
      </c>
      <c r="CJ27" s="35">
        <f t="shared" si="97"/>
        <v>0</v>
      </c>
      <c r="CK27" s="35">
        <f t="shared" si="98"/>
        <v>6611404</v>
      </c>
      <c r="CL27" s="35">
        <f t="shared" si="99"/>
        <v>34574</v>
      </c>
      <c r="CM27" s="35">
        <f t="shared" si="100"/>
        <v>3762198</v>
      </c>
      <c r="CN27" s="35">
        <f t="shared" si="101"/>
        <v>13007423</v>
      </c>
      <c r="CO27" s="35">
        <f t="shared" si="102"/>
        <v>30000</v>
      </c>
      <c r="CP27" s="35">
        <f t="shared" si="103"/>
        <v>30000</v>
      </c>
      <c r="CQ27" s="35">
        <f t="shared" si="104"/>
        <v>8677</v>
      </c>
      <c r="CR27" s="35">
        <f t="shared" si="105"/>
        <v>3770875</v>
      </c>
      <c r="CS27" s="35">
        <f t="shared" si="106"/>
        <v>13037423</v>
      </c>
      <c r="CT27" s="35">
        <f t="shared" si="107"/>
        <v>10700</v>
      </c>
      <c r="CU27" s="35">
        <f t="shared" si="108"/>
        <v>6611404</v>
      </c>
      <c r="CV27" s="35">
        <f t="shared" si="109"/>
        <v>6600000</v>
      </c>
      <c r="CW27" s="35">
        <f t="shared" si="110"/>
        <v>0</v>
      </c>
      <c r="CX27" s="35">
        <f t="shared" si="111"/>
        <v>6611404</v>
      </c>
      <c r="CY27" s="35">
        <f t="shared" si="112"/>
        <v>30000</v>
      </c>
      <c r="CZ27" s="35">
        <f t="shared" si="113"/>
        <v>30000</v>
      </c>
      <c r="DA27" s="35">
        <f t="shared" si="114"/>
        <v>0</v>
      </c>
      <c r="DB27" s="35">
        <f t="shared" si="115"/>
        <v>6641404</v>
      </c>
      <c r="DC27" s="35">
        <f t="shared" si="116"/>
        <v>6630000</v>
      </c>
      <c r="DD27" s="35">
        <f t="shared" si="117"/>
        <v>0</v>
      </c>
      <c r="DE27" s="35">
        <f t="shared" si="118"/>
        <v>6641404</v>
      </c>
      <c r="DF27" s="35">
        <f t="shared" si="119"/>
        <v>34770</v>
      </c>
      <c r="DG27" s="35">
        <f t="shared" si="120"/>
        <v>3770875</v>
      </c>
      <c r="DH27" s="35">
        <f t="shared" si="121"/>
        <v>13111332</v>
      </c>
      <c r="DI27" s="35">
        <f t="shared" si="122"/>
        <v>30000</v>
      </c>
      <c r="DJ27" s="35">
        <f t="shared" si="123"/>
        <v>30000</v>
      </c>
      <c r="DK27" s="35">
        <f t="shared" si="124"/>
        <v>8628</v>
      </c>
      <c r="DL27" s="35">
        <f t="shared" si="125"/>
        <v>3779503</v>
      </c>
      <c r="DM27" s="35">
        <f t="shared" si="126"/>
        <v>13141332</v>
      </c>
      <c r="DN27" s="35">
        <f t="shared" si="127"/>
        <v>10700</v>
      </c>
      <c r="DO27" s="35">
        <f t="shared" si="128"/>
        <v>6641404</v>
      </c>
      <c r="DP27" s="35">
        <f t="shared" si="129"/>
        <v>6630000</v>
      </c>
      <c r="DQ27" s="35">
        <f t="shared" si="130"/>
        <v>0</v>
      </c>
      <c r="DR27" s="35">
        <f t="shared" si="131"/>
        <v>6641404</v>
      </c>
      <c r="DS27" s="35">
        <f t="shared" si="132"/>
        <v>30000</v>
      </c>
      <c r="DT27" s="35">
        <f t="shared" si="133"/>
        <v>30000</v>
      </c>
      <c r="DU27" s="35">
        <f t="shared" si="134"/>
        <v>0</v>
      </c>
      <c r="DV27" s="35">
        <f t="shared" si="135"/>
        <v>6671404</v>
      </c>
      <c r="DW27" s="35">
        <f t="shared" si="136"/>
        <v>6660000</v>
      </c>
      <c r="DX27" s="35">
        <f t="shared" si="137"/>
        <v>0</v>
      </c>
      <c r="DY27" s="35">
        <f t="shared" si="138"/>
        <v>6671404</v>
      </c>
      <c r="DZ27" s="35">
        <f t="shared" si="139"/>
        <v>34966</v>
      </c>
      <c r="EA27" s="35">
        <f t="shared" si="140"/>
        <v>3779503</v>
      </c>
      <c r="EB27" s="35">
        <f t="shared" si="141"/>
        <v>13215410</v>
      </c>
      <c r="EC27" s="35">
        <f t="shared" si="142"/>
        <v>30000</v>
      </c>
      <c r="ED27" s="35">
        <f t="shared" si="143"/>
        <v>30000</v>
      </c>
      <c r="EE27" s="35">
        <f t="shared" si="144"/>
        <v>8580</v>
      </c>
      <c r="EF27" s="35">
        <f t="shared" si="145"/>
        <v>3788083</v>
      </c>
      <c r="EG27" s="35">
        <f t="shared" si="146"/>
        <v>13245411</v>
      </c>
      <c r="EH27" s="35">
        <f t="shared" si="147"/>
        <v>10700</v>
      </c>
      <c r="EI27" s="35">
        <f t="shared" si="148"/>
        <v>6671404</v>
      </c>
      <c r="EJ27" s="35">
        <f t="shared" si="149"/>
        <v>6660000</v>
      </c>
      <c r="EK27" s="35">
        <f t="shared" si="150"/>
        <v>0</v>
      </c>
      <c r="EL27" s="35">
        <f t="shared" si="151"/>
        <v>6671404</v>
      </c>
      <c r="EM27" s="35">
        <f t="shared" si="152"/>
        <v>30000</v>
      </c>
      <c r="EN27" s="35">
        <f t="shared" si="153"/>
        <v>30000</v>
      </c>
      <c r="EO27" s="35">
        <f t="shared" si="154"/>
        <v>0</v>
      </c>
      <c r="EP27" s="35">
        <f t="shared" si="155"/>
        <v>6701404</v>
      </c>
      <c r="EQ27" s="35">
        <f t="shared" si="156"/>
        <v>6690000</v>
      </c>
      <c r="ER27" s="35">
        <f t="shared" si="157"/>
        <v>0</v>
      </c>
      <c r="ES27" s="35">
        <f t="shared" si="158"/>
        <v>6701404</v>
      </c>
      <c r="ET27" s="35">
        <f t="shared" si="159"/>
        <v>35164</v>
      </c>
      <c r="EU27" s="35">
        <f t="shared" si="160"/>
        <v>3788083</v>
      </c>
      <c r="EV27" s="35">
        <f t="shared" si="161"/>
        <v>13320415</v>
      </c>
      <c r="EW27" s="35">
        <f t="shared" si="162"/>
        <v>30000</v>
      </c>
      <c r="EX27" s="35">
        <f t="shared" si="163"/>
        <v>30000</v>
      </c>
      <c r="EY27" s="35">
        <f t="shared" si="164"/>
        <v>8531</v>
      </c>
      <c r="EZ27" s="35">
        <f t="shared" si="165"/>
        <v>3796614</v>
      </c>
      <c r="FA27" s="35">
        <f t="shared" si="166"/>
        <v>13350413</v>
      </c>
      <c r="FB27" s="35">
        <f t="shared" si="167"/>
        <v>10700</v>
      </c>
      <c r="FC27" s="35">
        <f t="shared" si="168"/>
        <v>6701404</v>
      </c>
      <c r="FD27" s="35">
        <f t="shared" si="169"/>
        <v>6690000</v>
      </c>
      <c r="FE27" s="35">
        <f t="shared" si="170"/>
        <v>0</v>
      </c>
      <c r="FF27" s="35">
        <f t="shared" si="171"/>
        <v>6701404</v>
      </c>
      <c r="FG27" s="35">
        <f t="shared" si="172"/>
        <v>30000</v>
      </c>
      <c r="FH27" s="35">
        <f t="shared" si="173"/>
        <v>30000</v>
      </c>
      <c r="FI27" s="35">
        <f t="shared" si="174"/>
        <v>0</v>
      </c>
      <c r="FJ27" s="35">
        <f t="shared" si="175"/>
        <v>6731404</v>
      </c>
      <c r="FK27" s="35">
        <f t="shared" si="176"/>
        <v>6720000</v>
      </c>
      <c r="FL27" s="35">
        <f t="shared" si="177"/>
        <v>0</v>
      </c>
      <c r="FM27" s="35">
        <f t="shared" si="178"/>
        <v>6731404</v>
      </c>
      <c r="FN27" s="35">
        <f t="shared" si="179"/>
        <v>35363</v>
      </c>
      <c r="FO27" s="35">
        <f t="shared" si="180"/>
        <v>3796614</v>
      </c>
      <c r="FP27" s="35">
        <f t="shared" si="181"/>
        <v>13425966</v>
      </c>
      <c r="FQ27" s="35">
        <f t="shared" si="182"/>
        <v>30000</v>
      </c>
      <c r="FR27" s="35">
        <f t="shared" si="183"/>
        <v>30000</v>
      </c>
      <c r="FS27" s="35">
        <f t="shared" si="184"/>
        <v>8483</v>
      </c>
      <c r="FT27" s="35">
        <f t="shared" si="185"/>
        <v>3805097</v>
      </c>
      <c r="FU27" s="35">
        <f t="shared" si="186"/>
        <v>13455965</v>
      </c>
      <c r="FV27" s="35">
        <f t="shared" si="187"/>
        <v>10700</v>
      </c>
      <c r="FW27" s="35">
        <f t="shared" si="188"/>
        <v>6731404</v>
      </c>
      <c r="FX27" s="35">
        <f t="shared" si="189"/>
        <v>6720000</v>
      </c>
      <c r="FY27" s="35">
        <f t="shared" si="190"/>
        <v>0</v>
      </c>
      <c r="FZ27" s="35">
        <f t="shared" si="191"/>
        <v>6731404</v>
      </c>
      <c r="GA27" s="35">
        <f t="shared" si="192"/>
        <v>30000</v>
      </c>
      <c r="GB27" s="35">
        <f t="shared" si="193"/>
        <v>30000</v>
      </c>
      <c r="GC27" s="35">
        <f t="shared" si="194"/>
        <v>0</v>
      </c>
      <c r="GD27" s="35">
        <f t="shared" si="195"/>
        <v>6761404</v>
      </c>
      <c r="GE27" s="35">
        <f t="shared" si="196"/>
        <v>6750000</v>
      </c>
      <c r="GF27" s="35">
        <f t="shared" si="197"/>
        <v>0</v>
      </c>
      <c r="GG27" s="35">
        <f t="shared" si="198"/>
        <v>6761404</v>
      </c>
      <c r="GH27" s="35">
        <f t="shared" si="199"/>
        <v>35563</v>
      </c>
      <c r="GI27" s="35">
        <f t="shared" si="200"/>
        <v>3805097</v>
      </c>
      <c r="GJ27" s="35">
        <f t="shared" si="201"/>
        <v>13532066</v>
      </c>
      <c r="GK27" s="35">
        <f t="shared" si="202"/>
        <v>30000</v>
      </c>
      <c r="GL27" s="35">
        <f t="shared" si="203"/>
        <v>30000</v>
      </c>
      <c r="GM27" s="35">
        <f t="shared" si="204"/>
        <v>8436</v>
      </c>
      <c r="GN27" s="35">
        <f t="shared" si="205"/>
        <v>3813533</v>
      </c>
      <c r="GO27" s="35">
        <f t="shared" si="206"/>
        <v>13562067</v>
      </c>
      <c r="GP27" s="35">
        <f t="shared" si="207"/>
        <v>10700</v>
      </c>
      <c r="GQ27" s="35">
        <f t="shared" si="208"/>
        <v>6761404</v>
      </c>
      <c r="GR27" s="35">
        <f t="shared" si="209"/>
        <v>6750000</v>
      </c>
      <c r="GS27" s="35">
        <f t="shared" si="210"/>
        <v>0</v>
      </c>
      <c r="GT27" s="35">
        <f t="shared" si="211"/>
        <v>6761404</v>
      </c>
      <c r="GU27" s="35">
        <f t="shared" si="212"/>
        <v>30000</v>
      </c>
      <c r="GV27" s="35">
        <f t="shared" si="213"/>
        <v>30000</v>
      </c>
      <c r="GW27" s="35">
        <f t="shared" si="214"/>
        <v>0</v>
      </c>
      <c r="GX27" s="35">
        <f t="shared" si="215"/>
        <v>6791404</v>
      </c>
      <c r="GY27" s="35">
        <f t="shared" si="216"/>
        <v>6780000</v>
      </c>
      <c r="GZ27" s="35">
        <f t="shared" si="217"/>
        <v>0</v>
      </c>
      <c r="HA27" s="35">
        <f t="shared" si="218"/>
        <v>6791404</v>
      </c>
      <c r="HB27" s="35">
        <f t="shared" si="219"/>
        <v>35764</v>
      </c>
      <c r="HC27" s="35">
        <f t="shared" si="220"/>
        <v>3813533</v>
      </c>
      <c r="HD27" s="35">
        <f t="shared" si="221"/>
        <v>13638719</v>
      </c>
      <c r="HE27" s="35">
        <f t="shared" si="222"/>
        <v>30000</v>
      </c>
      <c r="HF27" s="35">
        <f t="shared" si="223"/>
        <v>30000</v>
      </c>
      <c r="HG27" s="35">
        <f t="shared" si="224"/>
        <v>8388</v>
      </c>
      <c r="HH27" s="35">
        <f t="shared" si="225"/>
        <v>3821921</v>
      </c>
      <c r="HI27" s="35">
        <f t="shared" si="226"/>
        <v>13668718</v>
      </c>
      <c r="HJ27" s="35">
        <f t="shared" si="227"/>
        <v>10700</v>
      </c>
      <c r="HK27" s="35">
        <f t="shared" si="228"/>
        <v>6791404</v>
      </c>
      <c r="HL27" s="35">
        <f t="shared" si="229"/>
        <v>6780000</v>
      </c>
      <c r="HM27" s="35">
        <f t="shared" si="230"/>
        <v>0</v>
      </c>
      <c r="HN27" s="35">
        <f t="shared" si="231"/>
        <v>6791404</v>
      </c>
      <c r="HO27" s="35">
        <f t="shared" si="232"/>
        <v>30000</v>
      </c>
      <c r="HP27" s="35">
        <f t="shared" si="233"/>
        <v>30000</v>
      </c>
      <c r="HQ27" s="35">
        <f t="shared" si="234"/>
        <v>0</v>
      </c>
      <c r="HR27" s="35">
        <f t="shared" si="235"/>
        <v>6821404</v>
      </c>
      <c r="HS27" s="35">
        <f t="shared" si="236"/>
        <v>6810000</v>
      </c>
      <c r="HT27" s="35">
        <f t="shared" si="237"/>
        <v>0</v>
      </c>
      <c r="HU27" s="35">
        <f t="shared" si="238"/>
        <v>6821404</v>
      </c>
      <c r="HV27" s="35">
        <f t="shared" si="239"/>
        <v>35966</v>
      </c>
      <c r="HW27" s="35">
        <f t="shared" si="240"/>
        <v>3821921</v>
      </c>
      <c r="HX27" s="35">
        <f t="shared" si="241"/>
        <v>13745921</v>
      </c>
      <c r="HY27" s="35">
        <f t="shared" si="242"/>
        <v>30000</v>
      </c>
      <c r="HZ27" s="35">
        <f t="shared" si="243"/>
        <v>30000</v>
      </c>
      <c r="IA27" s="35">
        <f t="shared" si="244"/>
        <v>8341</v>
      </c>
      <c r="IB27" s="35">
        <f t="shared" si="245"/>
        <v>3830262</v>
      </c>
      <c r="IC27" s="35">
        <f t="shared" si="246"/>
        <v>13775920</v>
      </c>
      <c r="ID27" s="35">
        <f t="shared" si="247"/>
        <v>10700</v>
      </c>
      <c r="IE27" s="35">
        <f t="shared" si="248"/>
        <v>6821404</v>
      </c>
      <c r="IF27" s="35">
        <f t="shared" si="249"/>
        <v>6810000</v>
      </c>
      <c r="IG27" s="35">
        <f t="shared" si="250"/>
        <v>0</v>
      </c>
      <c r="IH27" s="35">
        <f t="shared" si="251"/>
        <v>6821404</v>
      </c>
      <c r="II27" s="35">
        <f t="shared" si="252"/>
        <v>30000</v>
      </c>
      <c r="IJ27" s="35">
        <f t="shared" si="253"/>
        <v>30000</v>
      </c>
      <c r="IK27" s="35">
        <f t="shared" si="254"/>
        <v>0</v>
      </c>
      <c r="IL27" s="35">
        <f t="shared" si="255"/>
        <v>6851404</v>
      </c>
      <c r="IM27" s="35">
        <f t="shared" si="256"/>
        <v>6840000</v>
      </c>
      <c r="IN27" s="35">
        <f t="shared" si="257"/>
        <v>0</v>
      </c>
      <c r="IO27" s="35">
        <f t="shared" si="258"/>
        <v>6851404</v>
      </c>
      <c r="IP27" s="35">
        <f t="shared" si="259"/>
        <v>36169</v>
      </c>
      <c r="IQ27" s="35">
        <f t="shared" si="260"/>
        <v>3830262</v>
      </c>
      <c r="IR27" s="35">
        <f t="shared" si="261"/>
        <v>13853675</v>
      </c>
      <c r="IS27" s="35">
        <f t="shared" si="262"/>
        <v>30000</v>
      </c>
      <c r="IT27" s="35">
        <f t="shared" si="263"/>
        <v>30000</v>
      </c>
      <c r="IU27" s="35">
        <f t="shared" si="264"/>
        <v>8294</v>
      </c>
      <c r="IV27" s="35">
        <f t="shared" si="265"/>
        <v>3838556</v>
      </c>
      <c r="IW27" s="35">
        <f t="shared" si="266"/>
        <v>13883673</v>
      </c>
    </row>
    <row r="28" spans="1:257" x14ac:dyDescent="0.5">
      <c r="A28" s="34">
        <f t="shared" ca="1" si="12"/>
        <v>20</v>
      </c>
      <c r="B28" s="34"/>
      <c r="C28" s="38"/>
      <c r="D28" s="34">
        <f t="shared" si="13"/>
        <v>360000</v>
      </c>
      <c r="E28" s="34">
        <f t="shared" si="14"/>
        <v>0</v>
      </c>
      <c r="F28" s="34">
        <f t="shared" si="15"/>
        <v>10700</v>
      </c>
      <c r="G28" s="34">
        <f t="shared" si="16"/>
        <v>0</v>
      </c>
      <c r="H28" s="34">
        <f t="shared" si="17"/>
        <v>0</v>
      </c>
      <c r="I28" s="34">
        <f t="shared" si="18"/>
        <v>7211404</v>
      </c>
      <c r="J28" s="34">
        <f t="shared" si="19"/>
        <v>7200000</v>
      </c>
      <c r="K28" s="34">
        <f t="shared" si="20"/>
        <v>7211404</v>
      </c>
      <c r="L28" s="34">
        <f t="shared" si="21"/>
        <v>38701</v>
      </c>
      <c r="M28" s="34">
        <f t="shared" si="22"/>
        <v>3934525</v>
      </c>
      <c r="N28" s="34">
        <f t="shared" si="23"/>
        <v>15227005</v>
      </c>
      <c r="O28" s="34" t="str">
        <f t="shared" si="24"/>
        <v>-</v>
      </c>
      <c r="P28" s="34" t="b">
        <f t="shared" si="25"/>
        <v>0</v>
      </c>
      <c r="Q28" s="34" t="b">
        <f t="shared" si="26"/>
        <v>0</v>
      </c>
      <c r="R28" s="35">
        <f t="shared" si="27"/>
        <v>10700</v>
      </c>
      <c r="S28" s="35">
        <f t="shared" si="28"/>
        <v>6851404</v>
      </c>
      <c r="T28" s="35">
        <f t="shared" si="29"/>
        <v>6840000</v>
      </c>
      <c r="U28" s="35">
        <f t="shared" si="30"/>
        <v>0</v>
      </c>
      <c r="V28" s="35">
        <f t="shared" si="31"/>
        <v>6851404</v>
      </c>
      <c r="W28" s="35">
        <f t="shared" si="32"/>
        <v>30000</v>
      </c>
      <c r="X28" s="35">
        <f t="shared" si="33"/>
        <v>30000</v>
      </c>
      <c r="Y28" s="35">
        <f t="shared" si="34"/>
        <v>0</v>
      </c>
      <c r="Z28" s="35">
        <f t="shared" si="35"/>
        <v>6881404</v>
      </c>
      <c r="AA28" s="35">
        <f t="shared" si="36"/>
        <v>6870000</v>
      </c>
      <c r="AB28" s="35">
        <f t="shared" si="37"/>
        <v>0</v>
      </c>
      <c r="AC28" s="35">
        <f t="shared" si="38"/>
        <v>6881404</v>
      </c>
      <c r="AD28" s="35">
        <f t="shared" si="39"/>
        <v>36374</v>
      </c>
      <c r="AE28" s="35">
        <f t="shared" si="40"/>
        <v>3838556</v>
      </c>
      <c r="AF28" s="35">
        <f t="shared" si="41"/>
        <v>13962364</v>
      </c>
      <c r="AG28" s="35">
        <f t="shared" si="42"/>
        <v>30000</v>
      </c>
      <c r="AH28" s="35">
        <f t="shared" si="43"/>
        <v>30000</v>
      </c>
      <c r="AI28" s="35">
        <f t="shared" si="44"/>
        <v>8248</v>
      </c>
      <c r="AJ28" s="35">
        <f t="shared" si="45"/>
        <v>3846804</v>
      </c>
      <c r="AK28" s="35">
        <f t="shared" si="46"/>
        <v>13992365</v>
      </c>
      <c r="AL28" s="35">
        <f t="shared" si="47"/>
        <v>10700</v>
      </c>
      <c r="AM28" s="35">
        <f t="shared" si="48"/>
        <v>6881404</v>
      </c>
      <c r="AN28" s="35">
        <f t="shared" si="49"/>
        <v>6870000</v>
      </c>
      <c r="AO28" s="35">
        <f t="shared" si="50"/>
        <v>0</v>
      </c>
      <c r="AP28" s="35">
        <f t="shared" si="51"/>
        <v>6881404</v>
      </c>
      <c r="AQ28" s="35">
        <f t="shared" si="52"/>
        <v>30000</v>
      </c>
      <c r="AR28" s="35">
        <f t="shared" si="53"/>
        <v>30000</v>
      </c>
      <c r="AS28" s="35">
        <f t="shared" si="54"/>
        <v>0</v>
      </c>
      <c r="AT28" s="35">
        <f t="shared" si="55"/>
        <v>6911404</v>
      </c>
      <c r="AU28" s="35">
        <f t="shared" si="56"/>
        <v>6900000</v>
      </c>
      <c r="AV28" s="35">
        <f t="shared" si="57"/>
        <v>0</v>
      </c>
      <c r="AW28" s="35">
        <f t="shared" si="58"/>
        <v>6911404</v>
      </c>
      <c r="AX28" s="35">
        <f t="shared" si="59"/>
        <v>36579</v>
      </c>
      <c r="AY28" s="35">
        <f t="shared" si="60"/>
        <v>3846804</v>
      </c>
      <c r="AZ28" s="35">
        <f t="shared" si="61"/>
        <v>14071224</v>
      </c>
      <c r="BA28" s="35">
        <f t="shared" si="62"/>
        <v>30000</v>
      </c>
      <c r="BB28" s="35">
        <f t="shared" si="63"/>
        <v>30000</v>
      </c>
      <c r="BC28" s="35">
        <f t="shared" si="64"/>
        <v>8201</v>
      </c>
      <c r="BD28" s="35">
        <f t="shared" si="65"/>
        <v>3855005</v>
      </c>
      <c r="BE28" s="35">
        <f t="shared" si="66"/>
        <v>14101223</v>
      </c>
      <c r="BF28" s="35">
        <f t="shared" si="67"/>
        <v>10700</v>
      </c>
      <c r="BG28" s="35">
        <f t="shared" si="68"/>
        <v>6911404</v>
      </c>
      <c r="BH28" s="35">
        <f t="shared" si="69"/>
        <v>6900000</v>
      </c>
      <c r="BI28" s="35">
        <f t="shared" si="70"/>
        <v>0</v>
      </c>
      <c r="BJ28" s="35">
        <f t="shared" si="71"/>
        <v>6911404</v>
      </c>
      <c r="BK28" s="35">
        <f t="shared" si="72"/>
        <v>30000</v>
      </c>
      <c r="BL28" s="35">
        <f t="shared" si="73"/>
        <v>30000</v>
      </c>
      <c r="BM28" s="35">
        <f t="shared" si="74"/>
        <v>0</v>
      </c>
      <c r="BN28" s="35">
        <f t="shared" si="75"/>
        <v>6941404</v>
      </c>
      <c r="BO28" s="35">
        <f t="shared" si="76"/>
        <v>6930000</v>
      </c>
      <c r="BP28" s="35">
        <f t="shared" si="77"/>
        <v>0</v>
      </c>
      <c r="BQ28" s="35">
        <f t="shared" si="78"/>
        <v>6941404</v>
      </c>
      <c r="BR28" s="35">
        <f t="shared" si="79"/>
        <v>36786</v>
      </c>
      <c r="BS28" s="35">
        <f t="shared" si="80"/>
        <v>3855005</v>
      </c>
      <c r="BT28" s="35">
        <f t="shared" si="81"/>
        <v>14181021</v>
      </c>
      <c r="BU28" s="35">
        <f t="shared" si="82"/>
        <v>30000</v>
      </c>
      <c r="BV28" s="35">
        <f t="shared" si="83"/>
        <v>30000</v>
      </c>
      <c r="BW28" s="35">
        <f t="shared" si="84"/>
        <v>8155</v>
      </c>
      <c r="BX28" s="35">
        <f t="shared" si="85"/>
        <v>3863160</v>
      </c>
      <c r="BY28" s="35">
        <f t="shared" si="86"/>
        <v>14211020</v>
      </c>
      <c r="BZ28" s="35">
        <f t="shared" si="87"/>
        <v>10700</v>
      </c>
      <c r="CA28" s="35">
        <f t="shared" si="88"/>
        <v>6941404</v>
      </c>
      <c r="CB28" s="35">
        <f t="shared" si="89"/>
        <v>6930000</v>
      </c>
      <c r="CC28" s="35">
        <f t="shared" si="90"/>
        <v>0</v>
      </c>
      <c r="CD28" s="35">
        <f t="shared" si="91"/>
        <v>6941404</v>
      </c>
      <c r="CE28" s="35">
        <f t="shared" si="92"/>
        <v>30000</v>
      </c>
      <c r="CF28" s="35">
        <f t="shared" si="93"/>
        <v>30000</v>
      </c>
      <c r="CG28" s="35">
        <f t="shared" si="94"/>
        <v>0</v>
      </c>
      <c r="CH28" s="35">
        <f t="shared" si="95"/>
        <v>6971404</v>
      </c>
      <c r="CI28" s="35">
        <f t="shared" si="96"/>
        <v>6960000</v>
      </c>
      <c r="CJ28" s="35">
        <f t="shared" si="97"/>
        <v>0</v>
      </c>
      <c r="CK28" s="35">
        <f t="shared" si="98"/>
        <v>6971404</v>
      </c>
      <c r="CL28" s="35">
        <f t="shared" si="99"/>
        <v>36994</v>
      </c>
      <c r="CM28" s="35">
        <f t="shared" si="100"/>
        <v>3863160</v>
      </c>
      <c r="CN28" s="35">
        <f t="shared" si="101"/>
        <v>14291374</v>
      </c>
      <c r="CO28" s="35">
        <f t="shared" si="102"/>
        <v>30000</v>
      </c>
      <c r="CP28" s="35">
        <f t="shared" si="103"/>
        <v>30000</v>
      </c>
      <c r="CQ28" s="35">
        <f t="shared" si="104"/>
        <v>8109</v>
      </c>
      <c r="CR28" s="35">
        <f t="shared" si="105"/>
        <v>3871269</v>
      </c>
      <c r="CS28" s="35">
        <f t="shared" si="106"/>
        <v>14321373</v>
      </c>
      <c r="CT28" s="35">
        <f t="shared" si="107"/>
        <v>10700</v>
      </c>
      <c r="CU28" s="35">
        <f t="shared" si="108"/>
        <v>6971404</v>
      </c>
      <c r="CV28" s="35">
        <f t="shared" si="109"/>
        <v>6960000</v>
      </c>
      <c r="CW28" s="35">
        <f t="shared" si="110"/>
        <v>0</v>
      </c>
      <c r="CX28" s="35">
        <f t="shared" si="111"/>
        <v>6971404</v>
      </c>
      <c r="CY28" s="35">
        <f t="shared" si="112"/>
        <v>30000</v>
      </c>
      <c r="CZ28" s="35">
        <f t="shared" si="113"/>
        <v>30000</v>
      </c>
      <c r="DA28" s="35">
        <f t="shared" si="114"/>
        <v>0</v>
      </c>
      <c r="DB28" s="35">
        <f t="shared" si="115"/>
        <v>7001404</v>
      </c>
      <c r="DC28" s="35">
        <f t="shared" si="116"/>
        <v>6990000</v>
      </c>
      <c r="DD28" s="35">
        <f t="shared" si="117"/>
        <v>0</v>
      </c>
      <c r="DE28" s="35">
        <f t="shared" si="118"/>
        <v>7001404</v>
      </c>
      <c r="DF28" s="35">
        <f t="shared" si="119"/>
        <v>37203</v>
      </c>
      <c r="DG28" s="35">
        <f t="shared" si="120"/>
        <v>3871269</v>
      </c>
      <c r="DH28" s="35">
        <f t="shared" si="121"/>
        <v>14402282</v>
      </c>
      <c r="DI28" s="35">
        <f t="shared" si="122"/>
        <v>30000</v>
      </c>
      <c r="DJ28" s="35">
        <f t="shared" si="123"/>
        <v>30000</v>
      </c>
      <c r="DK28" s="35">
        <f t="shared" si="124"/>
        <v>8064</v>
      </c>
      <c r="DL28" s="35">
        <f t="shared" si="125"/>
        <v>3879333</v>
      </c>
      <c r="DM28" s="35">
        <f t="shared" si="126"/>
        <v>14432283</v>
      </c>
      <c r="DN28" s="35">
        <f t="shared" si="127"/>
        <v>10700</v>
      </c>
      <c r="DO28" s="35">
        <f t="shared" si="128"/>
        <v>7001404</v>
      </c>
      <c r="DP28" s="35">
        <f t="shared" si="129"/>
        <v>6990000</v>
      </c>
      <c r="DQ28" s="35">
        <f t="shared" si="130"/>
        <v>0</v>
      </c>
      <c r="DR28" s="35">
        <f t="shared" si="131"/>
        <v>7001404</v>
      </c>
      <c r="DS28" s="35">
        <f t="shared" si="132"/>
        <v>30000</v>
      </c>
      <c r="DT28" s="35">
        <f t="shared" si="133"/>
        <v>30000</v>
      </c>
      <c r="DU28" s="35">
        <f t="shared" si="134"/>
        <v>0</v>
      </c>
      <c r="DV28" s="35">
        <f t="shared" si="135"/>
        <v>7031404</v>
      </c>
      <c r="DW28" s="35">
        <f t="shared" si="136"/>
        <v>7020000</v>
      </c>
      <c r="DX28" s="35">
        <f t="shared" si="137"/>
        <v>0</v>
      </c>
      <c r="DY28" s="35">
        <f t="shared" si="138"/>
        <v>7031404</v>
      </c>
      <c r="DZ28" s="35">
        <f t="shared" si="139"/>
        <v>37414</v>
      </c>
      <c r="EA28" s="35">
        <f t="shared" si="140"/>
        <v>3879333</v>
      </c>
      <c r="EB28" s="35">
        <f t="shared" si="141"/>
        <v>14514136</v>
      </c>
      <c r="EC28" s="35">
        <f t="shared" si="142"/>
        <v>30000</v>
      </c>
      <c r="ED28" s="35">
        <f t="shared" si="143"/>
        <v>30000</v>
      </c>
      <c r="EE28" s="35">
        <f t="shared" si="144"/>
        <v>8018</v>
      </c>
      <c r="EF28" s="35">
        <f t="shared" si="145"/>
        <v>3887351</v>
      </c>
      <c r="EG28" s="35">
        <f t="shared" si="146"/>
        <v>14544135</v>
      </c>
      <c r="EH28" s="35">
        <f t="shared" si="147"/>
        <v>10700</v>
      </c>
      <c r="EI28" s="35">
        <f t="shared" si="148"/>
        <v>7031404</v>
      </c>
      <c r="EJ28" s="35">
        <f t="shared" si="149"/>
        <v>7020000</v>
      </c>
      <c r="EK28" s="35">
        <f t="shared" si="150"/>
        <v>0</v>
      </c>
      <c r="EL28" s="35">
        <f t="shared" si="151"/>
        <v>7031404</v>
      </c>
      <c r="EM28" s="35">
        <f t="shared" si="152"/>
        <v>30000</v>
      </c>
      <c r="EN28" s="35">
        <f t="shared" si="153"/>
        <v>30000</v>
      </c>
      <c r="EO28" s="35">
        <f t="shared" si="154"/>
        <v>0</v>
      </c>
      <c r="EP28" s="35">
        <f t="shared" si="155"/>
        <v>7061404</v>
      </c>
      <c r="EQ28" s="35">
        <f t="shared" si="156"/>
        <v>7050000</v>
      </c>
      <c r="ER28" s="35">
        <f t="shared" si="157"/>
        <v>0</v>
      </c>
      <c r="ES28" s="35">
        <f t="shared" si="158"/>
        <v>7061404</v>
      </c>
      <c r="ET28" s="35">
        <f t="shared" si="159"/>
        <v>37625</v>
      </c>
      <c r="EU28" s="35">
        <f t="shared" si="160"/>
        <v>3887351</v>
      </c>
      <c r="EV28" s="35">
        <f t="shared" si="161"/>
        <v>14626158</v>
      </c>
      <c r="EW28" s="35">
        <f t="shared" si="162"/>
        <v>30000</v>
      </c>
      <c r="EX28" s="35">
        <f t="shared" si="163"/>
        <v>30000</v>
      </c>
      <c r="EY28" s="35">
        <f t="shared" si="164"/>
        <v>7973</v>
      </c>
      <c r="EZ28" s="35">
        <f t="shared" si="165"/>
        <v>3895324</v>
      </c>
      <c r="FA28" s="35">
        <f t="shared" si="166"/>
        <v>14656157</v>
      </c>
      <c r="FB28" s="35">
        <f t="shared" si="167"/>
        <v>10700</v>
      </c>
      <c r="FC28" s="35">
        <f t="shared" si="168"/>
        <v>7061404</v>
      </c>
      <c r="FD28" s="35">
        <f t="shared" si="169"/>
        <v>7050000</v>
      </c>
      <c r="FE28" s="35">
        <f t="shared" si="170"/>
        <v>0</v>
      </c>
      <c r="FF28" s="35">
        <f t="shared" si="171"/>
        <v>7061404</v>
      </c>
      <c r="FG28" s="35">
        <f t="shared" si="172"/>
        <v>30000</v>
      </c>
      <c r="FH28" s="35">
        <f t="shared" si="173"/>
        <v>30000</v>
      </c>
      <c r="FI28" s="35">
        <f t="shared" si="174"/>
        <v>0</v>
      </c>
      <c r="FJ28" s="35">
        <f t="shared" si="175"/>
        <v>7091404</v>
      </c>
      <c r="FK28" s="35">
        <f t="shared" si="176"/>
        <v>7080000</v>
      </c>
      <c r="FL28" s="35">
        <f t="shared" si="177"/>
        <v>0</v>
      </c>
      <c r="FM28" s="35">
        <f t="shared" si="178"/>
        <v>7091404</v>
      </c>
      <c r="FN28" s="35">
        <f t="shared" si="179"/>
        <v>37838</v>
      </c>
      <c r="FO28" s="35">
        <f t="shared" si="180"/>
        <v>3895324</v>
      </c>
      <c r="FP28" s="35">
        <f t="shared" si="181"/>
        <v>14739127</v>
      </c>
      <c r="FQ28" s="35">
        <f t="shared" si="182"/>
        <v>30000</v>
      </c>
      <c r="FR28" s="35">
        <f t="shared" si="183"/>
        <v>30000</v>
      </c>
      <c r="FS28" s="35">
        <f t="shared" si="184"/>
        <v>7929</v>
      </c>
      <c r="FT28" s="35">
        <f t="shared" si="185"/>
        <v>3903253</v>
      </c>
      <c r="FU28" s="35">
        <f t="shared" si="186"/>
        <v>14769129</v>
      </c>
      <c r="FV28" s="35">
        <f t="shared" si="187"/>
        <v>10700</v>
      </c>
      <c r="FW28" s="35">
        <f t="shared" si="188"/>
        <v>7091404</v>
      </c>
      <c r="FX28" s="35">
        <f t="shared" si="189"/>
        <v>7080000</v>
      </c>
      <c r="FY28" s="35">
        <f t="shared" si="190"/>
        <v>0</v>
      </c>
      <c r="FZ28" s="35">
        <f t="shared" si="191"/>
        <v>7091404</v>
      </c>
      <c r="GA28" s="35">
        <f t="shared" si="192"/>
        <v>30000</v>
      </c>
      <c r="GB28" s="35">
        <f t="shared" si="193"/>
        <v>30000</v>
      </c>
      <c r="GC28" s="35">
        <f t="shared" si="194"/>
        <v>0</v>
      </c>
      <c r="GD28" s="35">
        <f t="shared" si="195"/>
        <v>7121404</v>
      </c>
      <c r="GE28" s="35">
        <f t="shared" si="196"/>
        <v>7110000</v>
      </c>
      <c r="GF28" s="35">
        <f t="shared" si="197"/>
        <v>0</v>
      </c>
      <c r="GG28" s="35">
        <f t="shared" si="198"/>
        <v>7121404</v>
      </c>
      <c r="GH28" s="35">
        <f t="shared" si="199"/>
        <v>38052</v>
      </c>
      <c r="GI28" s="35">
        <f t="shared" si="200"/>
        <v>3903253</v>
      </c>
      <c r="GJ28" s="35">
        <f t="shared" si="201"/>
        <v>14852658</v>
      </c>
      <c r="GK28" s="35">
        <f t="shared" si="202"/>
        <v>30000</v>
      </c>
      <c r="GL28" s="35">
        <f t="shared" si="203"/>
        <v>30000</v>
      </c>
      <c r="GM28" s="35">
        <f t="shared" si="204"/>
        <v>7884</v>
      </c>
      <c r="GN28" s="35">
        <f t="shared" si="205"/>
        <v>3911137</v>
      </c>
      <c r="GO28" s="35">
        <f t="shared" si="206"/>
        <v>14882659</v>
      </c>
      <c r="GP28" s="35">
        <f t="shared" si="207"/>
        <v>10700</v>
      </c>
      <c r="GQ28" s="35">
        <f t="shared" si="208"/>
        <v>7121404</v>
      </c>
      <c r="GR28" s="35">
        <f t="shared" si="209"/>
        <v>7110000</v>
      </c>
      <c r="GS28" s="35">
        <f t="shared" si="210"/>
        <v>0</v>
      </c>
      <c r="GT28" s="35">
        <f t="shared" si="211"/>
        <v>7121404</v>
      </c>
      <c r="GU28" s="35">
        <f t="shared" si="212"/>
        <v>30000</v>
      </c>
      <c r="GV28" s="35">
        <f t="shared" si="213"/>
        <v>30000</v>
      </c>
      <c r="GW28" s="35">
        <f t="shared" si="214"/>
        <v>0</v>
      </c>
      <c r="GX28" s="35">
        <f t="shared" si="215"/>
        <v>7151404</v>
      </c>
      <c r="GY28" s="35">
        <f t="shared" si="216"/>
        <v>7140000</v>
      </c>
      <c r="GZ28" s="35">
        <f t="shared" si="217"/>
        <v>0</v>
      </c>
      <c r="HA28" s="35">
        <f t="shared" si="218"/>
        <v>7151404</v>
      </c>
      <c r="HB28" s="35">
        <f t="shared" si="219"/>
        <v>38267</v>
      </c>
      <c r="HC28" s="35">
        <f t="shared" si="220"/>
        <v>3911137</v>
      </c>
      <c r="HD28" s="35">
        <f t="shared" si="221"/>
        <v>14966748</v>
      </c>
      <c r="HE28" s="35">
        <f t="shared" si="222"/>
        <v>30000</v>
      </c>
      <c r="HF28" s="35">
        <f t="shared" si="223"/>
        <v>30000</v>
      </c>
      <c r="HG28" s="35">
        <f t="shared" si="224"/>
        <v>7840</v>
      </c>
      <c r="HH28" s="35">
        <f t="shared" si="225"/>
        <v>3918977</v>
      </c>
      <c r="HI28" s="35">
        <f t="shared" si="226"/>
        <v>14996749</v>
      </c>
      <c r="HJ28" s="35">
        <f t="shared" si="227"/>
        <v>10700</v>
      </c>
      <c r="HK28" s="35">
        <f t="shared" si="228"/>
        <v>7151404</v>
      </c>
      <c r="HL28" s="35">
        <f t="shared" si="229"/>
        <v>7140000</v>
      </c>
      <c r="HM28" s="35">
        <f t="shared" si="230"/>
        <v>0</v>
      </c>
      <c r="HN28" s="35">
        <f t="shared" si="231"/>
        <v>7151404</v>
      </c>
      <c r="HO28" s="35">
        <f t="shared" si="232"/>
        <v>30000</v>
      </c>
      <c r="HP28" s="35">
        <f t="shared" si="233"/>
        <v>30000</v>
      </c>
      <c r="HQ28" s="35">
        <f t="shared" si="234"/>
        <v>0</v>
      </c>
      <c r="HR28" s="35">
        <f t="shared" si="235"/>
        <v>7181404</v>
      </c>
      <c r="HS28" s="35">
        <f t="shared" si="236"/>
        <v>7170000</v>
      </c>
      <c r="HT28" s="35">
        <f t="shared" si="237"/>
        <v>0</v>
      </c>
      <c r="HU28" s="35">
        <f t="shared" si="238"/>
        <v>7181404</v>
      </c>
      <c r="HV28" s="35">
        <f t="shared" si="239"/>
        <v>38483</v>
      </c>
      <c r="HW28" s="35">
        <f t="shared" si="240"/>
        <v>3918977</v>
      </c>
      <c r="HX28" s="35">
        <f t="shared" si="241"/>
        <v>15081399</v>
      </c>
      <c r="HY28" s="35">
        <f t="shared" si="242"/>
        <v>30000</v>
      </c>
      <c r="HZ28" s="35">
        <f t="shared" si="243"/>
        <v>30000</v>
      </c>
      <c r="IA28" s="35">
        <f t="shared" si="244"/>
        <v>7796</v>
      </c>
      <c r="IB28" s="35">
        <f t="shared" si="245"/>
        <v>3926773</v>
      </c>
      <c r="IC28" s="35">
        <f t="shared" si="246"/>
        <v>15111401</v>
      </c>
      <c r="ID28" s="35">
        <f t="shared" si="247"/>
        <v>10700</v>
      </c>
      <c r="IE28" s="35">
        <f t="shared" si="248"/>
        <v>7181404</v>
      </c>
      <c r="IF28" s="35">
        <f t="shared" si="249"/>
        <v>7170000</v>
      </c>
      <c r="IG28" s="35">
        <f t="shared" si="250"/>
        <v>0</v>
      </c>
      <c r="IH28" s="35">
        <f t="shared" si="251"/>
        <v>7181404</v>
      </c>
      <c r="II28" s="35">
        <f t="shared" si="252"/>
        <v>30000</v>
      </c>
      <c r="IJ28" s="35">
        <f t="shared" si="253"/>
        <v>30000</v>
      </c>
      <c r="IK28" s="35">
        <f t="shared" si="254"/>
        <v>0</v>
      </c>
      <c r="IL28" s="35">
        <f t="shared" si="255"/>
        <v>7211404</v>
      </c>
      <c r="IM28" s="35">
        <f t="shared" si="256"/>
        <v>7200000</v>
      </c>
      <c r="IN28" s="35">
        <f t="shared" si="257"/>
        <v>0</v>
      </c>
      <c r="IO28" s="35">
        <f t="shared" si="258"/>
        <v>7211404</v>
      </c>
      <c r="IP28" s="35">
        <f t="shared" si="259"/>
        <v>38701</v>
      </c>
      <c r="IQ28" s="35">
        <f t="shared" si="260"/>
        <v>3926773</v>
      </c>
      <c r="IR28" s="35">
        <f t="shared" si="261"/>
        <v>15197004</v>
      </c>
      <c r="IS28" s="35">
        <f t="shared" si="262"/>
        <v>30000</v>
      </c>
      <c r="IT28" s="35">
        <f t="shared" si="263"/>
        <v>30000</v>
      </c>
      <c r="IU28" s="35">
        <f t="shared" si="264"/>
        <v>7752</v>
      </c>
      <c r="IV28" s="35">
        <f t="shared" si="265"/>
        <v>3934525</v>
      </c>
      <c r="IW28" s="35">
        <f t="shared" si="266"/>
        <v>15227005</v>
      </c>
    </row>
  </sheetData>
  <phoneticPr fontId="2"/>
  <conditionalFormatting sqref="D9:Q28">
    <cfRule type="expression" dxfId="1" priority="1">
      <formula>OR($B9 = "", $C9 = "")</formula>
    </cfRule>
  </conditionalFormatting>
  <conditionalFormatting sqref="R9:IW28">
    <cfRule type="expression" dxfId="0" priority="2">
      <formula>OR($B9 = "", $C9 = "")</formula>
    </cfRule>
  </conditionalFormatting>
  <dataValidations count="2">
    <dataValidation type="list" allowBlank="1" showInputMessage="1" showErrorMessage="1" sqref="E3" xr:uid="{E08F2684-BE3C-4773-A27D-83052B71F355}">
      <formula1>"万円,%"</formula1>
    </dataValidation>
    <dataValidation type="list" allowBlank="1" showInputMessage="1" sqref="B9:B28" xr:uid="{2FFA0644-B367-4AFE-B347-FA6F2FDD7486}">
      <formula1>"たたかう,よける"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87D5E8-88A0-4AD7-B6C9-E7D83F7982DD}">
  <sheetPr>
    <tabColor theme="9" tint="-0.249977111117893"/>
  </sheetPr>
  <dimension ref="A1:I103"/>
  <sheetViews>
    <sheetView zoomScale="85" zoomScaleNormal="85" workbookViewId="0"/>
  </sheetViews>
  <sheetFormatPr defaultRowHeight="17.399999999999999" x14ac:dyDescent="0.5"/>
  <cols>
    <col min="1" max="4" width="12.796875" style="1" customWidth="1"/>
    <col min="5" max="17" width="11.3984375" style="1" bestFit="1" customWidth="1"/>
    <col min="18" max="257" width="11.3984375" style="1" customWidth="1"/>
    <col min="258" max="16384" width="8.796875" style="1"/>
  </cols>
  <sheetData>
    <row r="1" spans="1:9" x14ac:dyDescent="0.5">
      <c r="A1" s="1" t="s">
        <v>0</v>
      </c>
    </row>
    <row r="2" spans="1:9" ht="34.799999999999997" x14ac:dyDescent="0.5">
      <c r="A2" s="2" t="s">
        <v>1</v>
      </c>
      <c r="B2" s="3" t="s">
        <v>2</v>
      </c>
      <c r="C2" s="2" t="s">
        <v>3</v>
      </c>
      <c r="D2" s="3" t="s">
        <v>4</v>
      </c>
      <c r="E2" s="2" t="s">
        <v>5</v>
      </c>
      <c r="F2" s="2" t="s">
        <v>43</v>
      </c>
      <c r="H2" s="47" t="s">
        <v>50</v>
      </c>
      <c r="I2" s="48"/>
    </row>
    <row r="3" spans="1:9" x14ac:dyDescent="0.5">
      <c r="A3" s="36">
        <f>ゴーレム・コア!A$3</f>
        <v>7.0000000000000007E-2</v>
      </c>
      <c r="B3" s="36">
        <f>ゴーレム・コア!B$3</f>
        <v>0.2</v>
      </c>
      <c r="C3" s="4">
        <f>ゴーレム・コア!C$3</f>
        <v>0</v>
      </c>
      <c r="D3" s="4">
        <f>ゴーレム・コア!D$3</f>
        <v>3</v>
      </c>
      <c r="E3" s="4" t="str">
        <f>ゴーレム・コア!E$3</f>
        <v>万円</v>
      </c>
      <c r="F3" s="5">
        <f>ゴーレム・コア!F$3</f>
        <v>30000</v>
      </c>
      <c r="H3" s="50" t="s">
        <v>14</v>
      </c>
      <c r="I3" s="50" t="s">
        <v>16</v>
      </c>
    </row>
    <row r="4" spans="1:9" x14ac:dyDescent="0.5">
      <c r="H4" s="51">
        <f>ROW() - 3</f>
        <v>1</v>
      </c>
      <c r="I4" s="55">
        <f ca="1">ROUND(SQRT(-2 * LN(RAND())) * COS(2 * PI() * RAND()) * $B$3 + $A$3, 4)</f>
        <v>-0.26850000000000002</v>
      </c>
    </row>
    <row r="5" spans="1:9" x14ac:dyDescent="0.5">
      <c r="A5" s="1" t="s">
        <v>51</v>
      </c>
      <c r="H5" s="51">
        <f t="shared" ref="H5:H68" si="0">ROW() - 3</f>
        <v>2</v>
      </c>
      <c r="I5" s="55">
        <f t="shared" ref="I5:I68" ca="1" si="1">ROUND(SQRT(-2 * LN(RAND())) * COS(2 * PI() * RAND()) * $B$3 + $A$3, 4)</f>
        <v>-1.9199999999999998E-2</v>
      </c>
    </row>
    <row r="6" spans="1:9" x14ac:dyDescent="0.5">
      <c r="A6" s="1" t="s">
        <v>56</v>
      </c>
      <c r="H6" s="51">
        <f t="shared" si="0"/>
        <v>3</v>
      </c>
      <c r="I6" s="55">
        <f t="shared" ca="1" si="1"/>
        <v>-0.13400000000000001</v>
      </c>
    </row>
    <row r="7" spans="1:9" x14ac:dyDescent="0.5">
      <c r="A7" s="1" t="s">
        <v>57</v>
      </c>
      <c r="H7" s="51">
        <f t="shared" si="0"/>
        <v>4</v>
      </c>
      <c r="I7" s="55">
        <f t="shared" ca="1" si="1"/>
        <v>-1.9900000000000001E-2</v>
      </c>
    </row>
    <row r="8" spans="1:9" x14ac:dyDescent="0.5">
      <c r="A8" s="1" t="s">
        <v>52</v>
      </c>
      <c r="H8" s="51">
        <f t="shared" si="0"/>
        <v>5</v>
      </c>
      <c r="I8" s="55">
        <f t="shared" ca="1" si="1"/>
        <v>-0.1207</v>
      </c>
    </row>
    <row r="9" spans="1:9" x14ac:dyDescent="0.5">
      <c r="A9" s="1" t="s">
        <v>53</v>
      </c>
      <c r="H9" s="51">
        <f t="shared" si="0"/>
        <v>6</v>
      </c>
      <c r="I9" s="55">
        <f t="shared" ca="1" si="1"/>
        <v>0.19159999999999999</v>
      </c>
    </row>
    <row r="10" spans="1:9" x14ac:dyDescent="0.5">
      <c r="A10" s="1" t="s">
        <v>54</v>
      </c>
      <c r="H10" s="51">
        <f t="shared" si="0"/>
        <v>7</v>
      </c>
      <c r="I10" s="55">
        <f t="shared" ca="1" si="1"/>
        <v>0.14249999999999999</v>
      </c>
    </row>
    <row r="11" spans="1:9" x14ac:dyDescent="0.5">
      <c r="A11" s="1" t="s">
        <v>55</v>
      </c>
      <c r="H11" s="51">
        <f t="shared" si="0"/>
        <v>8</v>
      </c>
      <c r="I11" s="55">
        <f t="shared" ca="1" si="1"/>
        <v>0.14749999999999999</v>
      </c>
    </row>
    <row r="12" spans="1:9" x14ac:dyDescent="0.5">
      <c r="H12" s="51">
        <f t="shared" si="0"/>
        <v>9</v>
      </c>
      <c r="I12" s="55">
        <f t="shared" ca="1" si="1"/>
        <v>-0.2036</v>
      </c>
    </row>
    <row r="13" spans="1:9" x14ac:dyDescent="0.5">
      <c r="A13" s="1" t="s">
        <v>58</v>
      </c>
      <c r="H13" s="51">
        <f t="shared" si="0"/>
        <v>10</v>
      </c>
      <c r="I13" s="55">
        <f t="shared" ca="1" si="1"/>
        <v>-0.12180000000000001</v>
      </c>
    </row>
    <row r="14" spans="1:9" x14ac:dyDescent="0.5">
      <c r="A14" s="1" t="s">
        <v>59</v>
      </c>
      <c r="H14" s="51">
        <f t="shared" si="0"/>
        <v>11</v>
      </c>
      <c r="I14" s="55">
        <f t="shared" ca="1" si="1"/>
        <v>-6.1699999999999998E-2</v>
      </c>
    </row>
    <row r="15" spans="1:9" x14ac:dyDescent="0.5">
      <c r="H15" s="51">
        <f t="shared" si="0"/>
        <v>12</v>
      </c>
      <c r="I15" s="55">
        <f t="shared" ca="1" si="1"/>
        <v>0.3256</v>
      </c>
    </row>
    <row r="16" spans="1:9" x14ac:dyDescent="0.5">
      <c r="A16" s="1" t="s">
        <v>63</v>
      </c>
      <c r="H16" s="51">
        <f t="shared" si="0"/>
        <v>13</v>
      </c>
      <c r="I16" s="55">
        <f t="shared" ca="1" si="1"/>
        <v>0.13819999999999999</v>
      </c>
    </row>
    <row r="17" spans="1:9" x14ac:dyDescent="0.5">
      <c r="A17" s="53" t="s">
        <v>64</v>
      </c>
      <c r="B17" s="53" t="s">
        <v>65</v>
      </c>
      <c r="C17" s="53"/>
      <c r="D17" s="53"/>
      <c r="H17" s="51">
        <f t="shared" si="0"/>
        <v>14</v>
      </c>
      <c r="I17" s="55">
        <f t="shared" ca="1" si="1"/>
        <v>-0.29559999999999997</v>
      </c>
    </row>
    <row r="18" spans="1:9" x14ac:dyDescent="0.5">
      <c r="A18" s="49" t="s">
        <v>62</v>
      </c>
      <c r="B18" s="49" t="s">
        <v>62</v>
      </c>
      <c r="C18" s="49" t="s">
        <v>60</v>
      </c>
      <c r="D18" s="49" t="s">
        <v>61</v>
      </c>
      <c r="H18" s="51">
        <f t="shared" si="0"/>
        <v>15</v>
      </c>
      <c r="I18" s="55">
        <f t="shared" ca="1" si="1"/>
        <v>3.5799999999999998E-2</v>
      </c>
    </row>
    <row r="19" spans="1:9" x14ac:dyDescent="0.5">
      <c r="A19" s="54">
        <f ca="1">COUNTIFS($I:$I, "&gt;=" &amp; ($A$3 - $B$3), $I:$I, "&lt;=" &amp; ($A$3 + $B$3)) / COUNT($I:$I)</f>
        <v>0.66</v>
      </c>
      <c r="B19" s="54">
        <f ca="1">COUNTIFS($I:$I, "&gt;=" &amp; ($A$3 - $B$3 * 2), $I:$I, "&lt;=" &amp; ($A$3 + $B$3 * 2)) / COUNT($I:$I)</f>
        <v>0.95</v>
      </c>
      <c r="C19" s="54">
        <f ca="1">MIN($I:$I)</f>
        <v>-0.55759999999999998</v>
      </c>
      <c r="D19" s="54">
        <f ca="1">MAX($I:$I)</f>
        <v>0.57450000000000001</v>
      </c>
      <c r="H19" s="51">
        <f t="shared" si="0"/>
        <v>16</v>
      </c>
      <c r="I19" s="55">
        <f t="shared" ca="1" si="1"/>
        <v>0.52690000000000003</v>
      </c>
    </row>
    <row r="20" spans="1:9" x14ac:dyDescent="0.5">
      <c r="A20" s="1" t="s">
        <v>66</v>
      </c>
      <c r="H20" s="51">
        <f t="shared" si="0"/>
        <v>17</v>
      </c>
      <c r="I20" s="55">
        <f t="shared" ca="1" si="1"/>
        <v>0.57450000000000001</v>
      </c>
    </row>
    <row r="21" spans="1:9" x14ac:dyDescent="0.5">
      <c r="A21" s="52"/>
      <c r="H21" s="51">
        <f t="shared" si="0"/>
        <v>18</v>
      </c>
      <c r="I21" s="55">
        <f t="shared" ca="1" si="1"/>
        <v>-0.15090000000000001</v>
      </c>
    </row>
    <row r="22" spans="1:9" x14ac:dyDescent="0.5">
      <c r="H22" s="51">
        <f t="shared" si="0"/>
        <v>19</v>
      </c>
      <c r="I22" s="55">
        <f t="shared" ca="1" si="1"/>
        <v>0.1129</v>
      </c>
    </row>
    <row r="23" spans="1:9" x14ac:dyDescent="0.5">
      <c r="H23" s="51">
        <f t="shared" si="0"/>
        <v>20</v>
      </c>
      <c r="I23" s="55">
        <f t="shared" ca="1" si="1"/>
        <v>0.2064</v>
      </c>
    </row>
    <row r="24" spans="1:9" x14ac:dyDescent="0.5">
      <c r="H24" s="51">
        <f t="shared" si="0"/>
        <v>21</v>
      </c>
      <c r="I24" s="55">
        <f t="shared" ca="1" si="1"/>
        <v>-6.5799999999999997E-2</v>
      </c>
    </row>
    <row r="25" spans="1:9" x14ac:dyDescent="0.5">
      <c r="H25" s="51">
        <f t="shared" si="0"/>
        <v>22</v>
      </c>
      <c r="I25" s="55">
        <f t="shared" ca="1" si="1"/>
        <v>0.1898</v>
      </c>
    </row>
    <row r="26" spans="1:9" x14ac:dyDescent="0.5">
      <c r="H26" s="51">
        <f t="shared" si="0"/>
        <v>23</v>
      </c>
      <c r="I26" s="55">
        <f t="shared" ca="1" si="1"/>
        <v>-2.8899999999999999E-2</v>
      </c>
    </row>
    <row r="27" spans="1:9" x14ac:dyDescent="0.5">
      <c r="H27" s="51">
        <f t="shared" si="0"/>
        <v>24</v>
      </c>
      <c r="I27" s="55">
        <f t="shared" ca="1" si="1"/>
        <v>-1.15E-2</v>
      </c>
    </row>
    <row r="28" spans="1:9" x14ac:dyDescent="0.5">
      <c r="H28" s="51">
        <f t="shared" si="0"/>
        <v>25</v>
      </c>
      <c r="I28" s="55">
        <f t="shared" ca="1" si="1"/>
        <v>-2.2700000000000001E-2</v>
      </c>
    </row>
    <row r="29" spans="1:9" x14ac:dyDescent="0.5">
      <c r="H29" s="51">
        <f t="shared" si="0"/>
        <v>26</v>
      </c>
      <c r="I29" s="55">
        <f t="shared" ca="1" si="1"/>
        <v>0.29289999999999999</v>
      </c>
    </row>
    <row r="30" spans="1:9" x14ac:dyDescent="0.5">
      <c r="H30" s="51">
        <f t="shared" si="0"/>
        <v>27</v>
      </c>
      <c r="I30" s="55">
        <f t="shared" ca="1" si="1"/>
        <v>-0.2356</v>
      </c>
    </row>
    <row r="31" spans="1:9" x14ac:dyDescent="0.5">
      <c r="H31" s="51">
        <f t="shared" si="0"/>
        <v>28</v>
      </c>
      <c r="I31" s="55">
        <f t="shared" ca="1" si="1"/>
        <v>0.1996</v>
      </c>
    </row>
    <row r="32" spans="1:9" x14ac:dyDescent="0.5">
      <c r="H32" s="51">
        <f t="shared" si="0"/>
        <v>29</v>
      </c>
      <c r="I32" s="55">
        <f t="shared" ca="1" si="1"/>
        <v>2.8199999999999999E-2</v>
      </c>
    </row>
    <row r="33" spans="8:9" x14ac:dyDescent="0.5">
      <c r="H33" s="51">
        <f t="shared" si="0"/>
        <v>30</v>
      </c>
      <c r="I33" s="55">
        <f t="shared" ca="1" si="1"/>
        <v>-4.4600000000000001E-2</v>
      </c>
    </row>
    <row r="34" spans="8:9" x14ac:dyDescent="0.5">
      <c r="H34" s="51">
        <f t="shared" si="0"/>
        <v>31</v>
      </c>
      <c r="I34" s="55">
        <f t="shared" ca="1" si="1"/>
        <v>9.5399999999999999E-2</v>
      </c>
    </row>
    <row r="35" spans="8:9" x14ac:dyDescent="0.5">
      <c r="H35" s="51">
        <f t="shared" si="0"/>
        <v>32</v>
      </c>
      <c r="I35" s="55">
        <f t="shared" ca="1" si="1"/>
        <v>-0.12429999999999999</v>
      </c>
    </row>
    <row r="36" spans="8:9" x14ac:dyDescent="0.5">
      <c r="H36" s="51">
        <f t="shared" si="0"/>
        <v>33</v>
      </c>
      <c r="I36" s="55">
        <f t="shared" ca="1" si="1"/>
        <v>0.19980000000000001</v>
      </c>
    </row>
    <row r="37" spans="8:9" x14ac:dyDescent="0.5">
      <c r="H37" s="51">
        <f t="shared" si="0"/>
        <v>34</v>
      </c>
      <c r="I37" s="55">
        <f t="shared" ca="1" si="1"/>
        <v>0.1416</v>
      </c>
    </row>
    <row r="38" spans="8:9" x14ac:dyDescent="0.5">
      <c r="H38" s="51">
        <f t="shared" si="0"/>
        <v>35</v>
      </c>
      <c r="I38" s="55">
        <f t="shared" ca="1" si="1"/>
        <v>0.23519999999999999</v>
      </c>
    </row>
    <row r="39" spans="8:9" x14ac:dyDescent="0.5">
      <c r="H39" s="51">
        <f t="shared" si="0"/>
        <v>36</v>
      </c>
      <c r="I39" s="55">
        <f t="shared" ca="1" si="1"/>
        <v>-0.1827</v>
      </c>
    </row>
    <row r="40" spans="8:9" x14ac:dyDescent="0.5">
      <c r="H40" s="51">
        <f t="shared" si="0"/>
        <v>37</v>
      </c>
      <c r="I40" s="55">
        <f t="shared" ca="1" si="1"/>
        <v>0.1012</v>
      </c>
    </row>
    <row r="41" spans="8:9" x14ac:dyDescent="0.5">
      <c r="H41" s="51">
        <f t="shared" si="0"/>
        <v>38</v>
      </c>
      <c r="I41" s="55">
        <f t="shared" ca="1" si="1"/>
        <v>0.1017</v>
      </c>
    </row>
    <row r="42" spans="8:9" x14ac:dyDescent="0.5">
      <c r="H42" s="51">
        <f t="shared" si="0"/>
        <v>39</v>
      </c>
      <c r="I42" s="55">
        <f t="shared" ca="1" si="1"/>
        <v>0.38669999999999999</v>
      </c>
    </row>
    <row r="43" spans="8:9" x14ac:dyDescent="0.5">
      <c r="H43" s="51">
        <f t="shared" si="0"/>
        <v>40</v>
      </c>
      <c r="I43" s="55">
        <f t="shared" ca="1" si="1"/>
        <v>-5.5300000000000002E-2</v>
      </c>
    </row>
    <row r="44" spans="8:9" x14ac:dyDescent="0.5">
      <c r="H44" s="51">
        <f t="shared" si="0"/>
        <v>41</v>
      </c>
      <c r="I44" s="55">
        <f t="shared" ca="1" si="1"/>
        <v>-0.22109999999999999</v>
      </c>
    </row>
    <row r="45" spans="8:9" x14ac:dyDescent="0.5">
      <c r="H45" s="51">
        <f t="shared" si="0"/>
        <v>42</v>
      </c>
      <c r="I45" s="55">
        <f t="shared" ca="1" si="1"/>
        <v>0.29210000000000003</v>
      </c>
    </row>
    <row r="46" spans="8:9" x14ac:dyDescent="0.5">
      <c r="H46" s="51">
        <f t="shared" si="0"/>
        <v>43</v>
      </c>
      <c r="I46" s="55">
        <f t="shared" ca="1" si="1"/>
        <v>-9.1200000000000003E-2</v>
      </c>
    </row>
    <row r="47" spans="8:9" x14ac:dyDescent="0.5">
      <c r="H47" s="51">
        <f t="shared" si="0"/>
        <v>44</v>
      </c>
      <c r="I47" s="55">
        <f t="shared" ca="1" si="1"/>
        <v>1.04E-2</v>
      </c>
    </row>
    <row r="48" spans="8:9" x14ac:dyDescent="0.5">
      <c r="H48" s="51">
        <f t="shared" si="0"/>
        <v>45</v>
      </c>
      <c r="I48" s="55">
        <f t="shared" ca="1" si="1"/>
        <v>-0.12230000000000001</v>
      </c>
    </row>
    <row r="49" spans="8:9" x14ac:dyDescent="0.5">
      <c r="H49" s="51">
        <f t="shared" si="0"/>
        <v>46</v>
      </c>
      <c r="I49" s="55">
        <f t="shared" ca="1" si="1"/>
        <v>1.83E-2</v>
      </c>
    </row>
    <row r="50" spans="8:9" x14ac:dyDescent="0.5">
      <c r="H50" s="51">
        <f t="shared" si="0"/>
        <v>47</v>
      </c>
      <c r="I50" s="55">
        <f t="shared" ca="1" si="1"/>
        <v>-0.28539999999999999</v>
      </c>
    </row>
    <row r="51" spans="8:9" x14ac:dyDescent="0.5">
      <c r="H51" s="51">
        <f t="shared" si="0"/>
        <v>48</v>
      </c>
      <c r="I51" s="55">
        <f t="shared" ca="1" si="1"/>
        <v>2.1899999999999999E-2</v>
      </c>
    </row>
    <row r="52" spans="8:9" x14ac:dyDescent="0.5">
      <c r="H52" s="51">
        <f t="shared" si="0"/>
        <v>49</v>
      </c>
      <c r="I52" s="55">
        <f t="shared" ca="1" si="1"/>
        <v>-7.8899999999999998E-2</v>
      </c>
    </row>
    <row r="53" spans="8:9" x14ac:dyDescent="0.5">
      <c r="H53" s="51">
        <f t="shared" si="0"/>
        <v>50</v>
      </c>
      <c r="I53" s="55">
        <f t="shared" ca="1" si="1"/>
        <v>0.1915</v>
      </c>
    </row>
    <row r="54" spans="8:9" x14ac:dyDescent="0.5">
      <c r="H54" s="51">
        <f t="shared" si="0"/>
        <v>51</v>
      </c>
      <c r="I54" s="55">
        <f t="shared" ca="1" si="1"/>
        <v>0.36199999999999999</v>
      </c>
    </row>
    <row r="55" spans="8:9" x14ac:dyDescent="0.5">
      <c r="H55" s="51">
        <f t="shared" si="0"/>
        <v>52</v>
      </c>
      <c r="I55" s="55">
        <f t="shared" ca="1" si="1"/>
        <v>0.27850000000000003</v>
      </c>
    </row>
    <row r="56" spans="8:9" x14ac:dyDescent="0.5">
      <c r="H56" s="51">
        <f t="shared" si="0"/>
        <v>53</v>
      </c>
      <c r="I56" s="55">
        <f t="shared" ca="1" si="1"/>
        <v>-0.1651</v>
      </c>
    </row>
    <row r="57" spans="8:9" x14ac:dyDescent="0.5">
      <c r="H57" s="51">
        <f t="shared" si="0"/>
        <v>54</v>
      </c>
      <c r="I57" s="55">
        <f t="shared" ca="1" si="1"/>
        <v>-0.1749</v>
      </c>
    </row>
    <row r="58" spans="8:9" x14ac:dyDescent="0.5">
      <c r="H58" s="51">
        <f t="shared" si="0"/>
        <v>55</v>
      </c>
      <c r="I58" s="55">
        <f t="shared" ca="1" si="1"/>
        <v>-0.26079999999999998</v>
      </c>
    </row>
    <row r="59" spans="8:9" x14ac:dyDescent="0.5">
      <c r="H59" s="51">
        <f t="shared" si="0"/>
        <v>56</v>
      </c>
      <c r="I59" s="55">
        <f t="shared" ca="1" si="1"/>
        <v>-0.125</v>
      </c>
    </row>
    <row r="60" spans="8:9" x14ac:dyDescent="0.5">
      <c r="H60" s="51">
        <f t="shared" si="0"/>
        <v>57</v>
      </c>
      <c r="I60" s="55">
        <f t="shared" ca="1" si="1"/>
        <v>-4.5900000000000003E-2</v>
      </c>
    </row>
    <row r="61" spans="8:9" x14ac:dyDescent="0.5">
      <c r="H61" s="51">
        <f t="shared" si="0"/>
        <v>58</v>
      </c>
      <c r="I61" s="55">
        <f t="shared" ca="1" si="1"/>
        <v>0.41560000000000002</v>
      </c>
    </row>
    <row r="62" spans="8:9" x14ac:dyDescent="0.5">
      <c r="H62" s="51">
        <f t="shared" si="0"/>
        <v>59</v>
      </c>
      <c r="I62" s="55">
        <f t="shared" ca="1" si="1"/>
        <v>-8.9399999999999993E-2</v>
      </c>
    </row>
    <row r="63" spans="8:9" x14ac:dyDescent="0.5">
      <c r="H63" s="51">
        <f t="shared" si="0"/>
        <v>60</v>
      </c>
      <c r="I63" s="55">
        <f t="shared" ca="1" si="1"/>
        <v>-0.24060000000000001</v>
      </c>
    </row>
    <row r="64" spans="8:9" x14ac:dyDescent="0.5">
      <c r="H64" s="51">
        <f t="shared" si="0"/>
        <v>61</v>
      </c>
      <c r="I64" s="55">
        <f t="shared" ca="1" si="1"/>
        <v>-8.8999999999999999E-3</v>
      </c>
    </row>
    <row r="65" spans="8:9" x14ac:dyDescent="0.5">
      <c r="H65" s="51">
        <f t="shared" si="0"/>
        <v>62</v>
      </c>
      <c r="I65" s="55">
        <f t="shared" ca="1" si="1"/>
        <v>-0.1033</v>
      </c>
    </row>
    <row r="66" spans="8:9" x14ac:dyDescent="0.5">
      <c r="H66" s="51">
        <f t="shared" si="0"/>
        <v>63</v>
      </c>
      <c r="I66" s="55">
        <f t="shared" ca="1" si="1"/>
        <v>7.8299999999999995E-2</v>
      </c>
    </row>
    <row r="67" spans="8:9" x14ac:dyDescent="0.5">
      <c r="H67" s="51">
        <f t="shared" si="0"/>
        <v>64</v>
      </c>
      <c r="I67" s="55">
        <f t="shared" ca="1" si="1"/>
        <v>-0.39040000000000002</v>
      </c>
    </row>
    <row r="68" spans="8:9" x14ac:dyDescent="0.5">
      <c r="H68" s="51">
        <f t="shared" si="0"/>
        <v>65</v>
      </c>
      <c r="I68" s="55">
        <f t="shared" ca="1" si="1"/>
        <v>9.6199999999999994E-2</v>
      </c>
    </row>
    <row r="69" spans="8:9" x14ac:dyDescent="0.5">
      <c r="H69" s="51">
        <f t="shared" ref="H69:H103" si="2">ROW() - 3</f>
        <v>66</v>
      </c>
      <c r="I69" s="55">
        <f t="shared" ref="I69:I103" ca="1" si="3">ROUND(SQRT(-2 * LN(RAND())) * COS(2 * PI() * RAND()) * $B$3 + $A$3, 4)</f>
        <v>9.0899999999999995E-2</v>
      </c>
    </row>
    <row r="70" spans="8:9" x14ac:dyDescent="0.5">
      <c r="H70" s="51">
        <f t="shared" si="2"/>
        <v>67</v>
      </c>
      <c r="I70" s="55">
        <f t="shared" ca="1" si="3"/>
        <v>6.2399999999999997E-2</v>
      </c>
    </row>
    <row r="71" spans="8:9" x14ac:dyDescent="0.5">
      <c r="H71" s="51">
        <f t="shared" si="2"/>
        <v>68</v>
      </c>
      <c r="I71" s="55">
        <f t="shared" ca="1" si="3"/>
        <v>0.1095</v>
      </c>
    </row>
    <row r="72" spans="8:9" x14ac:dyDescent="0.5">
      <c r="H72" s="51">
        <f t="shared" si="2"/>
        <v>69</v>
      </c>
      <c r="I72" s="55">
        <f t="shared" ca="1" si="3"/>
        <v>-0.55759999999999998</v>
      </c>
    </row>
    <row r="73" spans="8:9" x14ac:dyDescent="0.5">
      <c r="H73" s="51">
        <f t="shared" si="2"/>
        <v>70</v>
      </c>
      <c r="I73" s="55">
        <f t="shared" ca="1" si="3"/>
        <v>-0.1137</v>
      </c>
    </row>
    <row r="74" spans="8:9" x14ac:dyDescent="0.5">
      <c r="H74" s="51">
        <f t="shared" si="2"/>
        <v>71</v>
      </c>
      <c r="I74" s="55">
        <f t="shared" ca="1" si="3"/>
        <v>1.11E-2</v>
      </c>
    </row>
    <row r="75" spans="8:9" x14ac:dyDescent="0.5">
      <c r="H75" s="51">
        <f t="shared" si="2"/>
        <v>72</v>
      </c>
      <c r="I75" s="55">
        <f t="shared" ca="1" si="3"/>
        <v>0.37740000000000001</v>
      </c>
    </row>
    <row r="76" spans="8:9" x14ac:dyDescent="0.5">
      <c r="H76" s="51">
        <f t="shared" si="2"/>
        <v>73</v>
      </c>
      <c r="I76" s="55">
        <f t="shared" ca="1" si="3"/>
        <v>0.1421</v>
      </c>
    </row>
    <row r="77" spans="8:9" x14ac:dyDescent="0.5">
      <c r="H77" s="51">
        <f t="shared" si="2"/>
        <v>74</v>
      </c>
      <c r="I77" s="55">
        <f t="shared" ca="1" si="3"/>
        <v>-0.23169999999999999</v>
      </c>
    </row>
    <row r="78" spans="8:9" x14ac:dyDescent="0.5">
      <c r="H78" s="51">
        <f t="shared" si="2"/>
        <v>75</v>
      </c>
      <c r="I78" s="55">
        <f t="shared" ca="1" si="3"/>
        <v>0.1143</v>
      </c>
    </row>
    <row r="79" spans="8:9" x14ac:dyDescent="0.5">
      <c r="H79" s="51">
        <f t="shared" si="2"/>
        <v>76</v>
      </c>
      <c r="I79" s="55">
        <f t="shared" ca="1" si="3"/>
        <v>0.16039999999999999</v>
      </c>
    </row>
    <row r="80" spans="8:9" x14ac:dyDescent="0.5">
      <c r="H80" s="51">
        <f t="shared" si="2"/>
        <v>77</v>
      </c>
      <c r="I80" s="55">
        <f t="shared" ca="1" si="3"/>
        <v>0.41909999999999997</v>
      </c>
    </row>
    <row r="81" spans="8:9" x14ac:dyDescent="0.5">
      <c r="H81" s="51">
        <f t="shared" si="2"/>
        <v>78</v>
      </c>
      <c r="I81" s="55">
        <f t="shared" ca="1" si="3"/>
        <v>-6.6699999999999995E-2</v>
      </c>
    </row>
    <row r="82" spans="8:9" x14ac:dyDescent="0.5">
      <c r="H82" s="51">
        <f t="shared" si="2"/>
        <v>79</v>
      </c>
      <c r="I82" s="55">
        <f t="shared" ca="1" si="3"/>
        <v>0.1048</v>
      </c>
    </row>
    <row r="83" spans="8:9" x14ac:dyDescent="0.5">
      <c r="H83" s="51">
        <f t="shared" si="2"/>
        <v>80</v>
      </c>
      <c r="I83" s="55">
        <f t="shared" ca="1" si="3"/>
        <v>0.22739999999999999</v>
      </c>
    </row>
    <row r="84" spans="8:9" x14ac:dyDescent="0.5">
      <c r="H84" s="51">
        <f t="shared" si="2"/>
        <v>81</v>
      </c>
      <c r="I84" s="55">
        <f t="shared" ca="1" si="3"/>
        <v>0.1767</v>
      </c>
    </row>
    <row r="85" spans="8:9" x14ac:dyDescent="0.5">
      <c r="H85" s="51">
        <f t="shared" si="2"/>
        <v>82</v>
      </c>
      <c r="I85" s="55">
        <f t="shared" ca="1" si="3"/>
        <v>0.23319999999999999</v>
      </c>
    </row>
    <row r="86" spans="8:9" x14ac:dyDescent="0.5">
      <c r="H86" s="51">
        <f t="shared" si="2"/>
        <v>83</v>
      </c>
      <c r="I86" s="55">
        <f t="shared" ca="1" si="3"/>
        <v>-0.23280000000000001</v>
      </c>
    </row>
    <row r="87" spans="8:9" x14ac:dyDescent="0.5">
      <c r="H87" s="51">
        <f t="shared" si="2"/>
        <v>84</v>
      </c>
      <c r="I87" s="55">
        <f t="shared" ca="1" si="3"/>
        <v>5.2499999999999998E-2</v>
      </c>
    </row>
    <row r="88" spans="8:9" x14ac:dyDescent="0.5">
      <c r="H88" s="51">
        <f t="shared" si="2"/>
        <v>85</v>
      </c>
      <c r="I88" s="55">
        <f t="shared" ca="1" si="3"/>
        <v>-7.0499999999999993E-2</v>
      </c>
    </row>
    <row r="89" spans="8:9" x14ac:dyDescent="0.5">
      <c r="H89" s="51">
        <f t="shared" si="2"/>
        <v>86</v>
      </c>
      <c r="I89" s="55">
        <f t="shared" ca="1" si="3"/>
        <v>0.37919999999999998</v>
      </c>
    </row>
    <row r="90" spans="8:9" x14ac:dyDescent="0.5">
      <c r="H90" s="51">
        <f t="shared" si="2"/>
        <v>87</v>
      </c>
      <c r="I90" s="55">
        <f t="shared" ca="1" si="3"/>
        <v>0.13389999999999999</v>
      </c>
    </row>
    <row r="91" spans="8:9" x14ac:dyDescent="0.5">
      <c r="H91" s="51">
        <f t="shared" si="2"/>
        <v>88</v>
      </c>
      <c r="I91" s="55">
        <f t="shared" ca="1" si="3"/>
        <v>-0.12920000000000001</v>
      </c>
    </row>
    <row r="92" spans="8:9" x14ac:dyDescent="0.5">
      <c r="H92" s="51">
        <f t="shared" si="2"/>
        <v>89</v>
      </c>
      <c r="I92" s="55">
        <f t="shared" ca="1" si="3"/>
        <v>3.3000000000000002E-2</v>
      </c>
    </row>
    <row r="93" spans="8:9" x14ac:dyDescent="0.5">
      <c r="H93" s="51">
        <f t="shared" si="2"/>
        <v>90</v>
      </c>
      <c r="I93" s="55">
        <f t="shared" ca="1" si="3"/>
        <v>9.0999999999999998E-2</v>
      </c>
    </row>
    <row r="94" spans="8:9" x14ac:dyDescent="0.5">
      <c r="H94" s="51">
        <f t="shared" si="2"/>
        <v>91</v>
      </c>
      <c r="I94" s="55">
        <f t="shared" ca="1" si="3"/>
        <v>0.39219999999999999</v>
      </c>
    </row>
    <row r="95" spans="8:9" x14ac:dyDescent="0.5">
      <c r="H95" s="51">
        <f t="shared" si="2"/>
        <v>92</v>
      </c>
      <c r="I95" s="55">
        <f t="shared" ca="1" si="3"/>
        <v>-8.4500000000000006E-2</v>
      </c>
    </row>
    <row r="96" spans="8:9" x14ac:dyDescent="0.5">
      <c r="H96" s="51">
        <f t="shared" si="2"/>
        <v>93</v>
      </c>
      <c r="I96" s="55">
        <f t="shared" ca="1" si="3"/>
        <v>-6.7000000000000004E-2</v>
      </c>
    </row>
    <row r="97" spans="8:9" x14ac:dyDescent="0.5">
      <c r="H97" s="51">
        <f t="shared" si="2"/>
        <v>94</v>
      </c>
      <c r="I97" s="55">
        <f t="shared" ca="1" si="3"/>
        <v>-3.04E-2</v>
      </c>
    </row>
    <row r="98" spans="8:9" x14ac:dyDescent="0.5">
      <c r="H98" s="51">
        <f t="shared" si="2"/>
        <v>95</v>
      </c>
      <c r="I98" s="55">
        <f t="shared" ca="1" si="3"/>
        <v>0.24940000000000001</v>
      </c>
    </row>
    <row r="99" spans="8:9" x14ac:dyDescent="0.5">
      <c r="H99" s="51">
        <f t="shared" si="2"/>
        <v>96</v>
      </c>
      <c r="I99" s="55">
        <f t="shared" ca="1" si="3"/>
        <v>0.30969999999999998</v>
      </c>
    </row>
    <row r="100" spans="8:9" x14ac:dyDescent="0.5">
      <c r="H100" s="51">
        <f t="shared" si="2"/>
        <v>97</v>
      </c>
      <c r="I100" s="55">
        <f t="shared" ca="1" si="3"/>
        <v>0.50329999999999997</v>
      </c>
    </row>
    <row r="101" spans="8:9" x14ac:dyDescent="0.5">
      <c r="H101" s="51">
        <f t="shared" si="2"/>
        <v>98</v>
      </c>
      <c r="I101" s="55">
        <f t="shared" ca="1" si="3"/>
        <v>-0.1694</v>
      </c>
    </row>
    <row r="102" spans="8:9" x14ac:dyDescent="0.5">
      <c r="H102" s="51">
        <f t="shared" si="2"/>
        <v>99</v>
      </c>
      <c r="I102" s="55">
        <f t="shared" ca="1" si="3"/>
        <v>-0.2029</v>
      </c>
    </row>
    <row r="103" spans="8:9" x14ac:dyDescent="0.5">
      <c r="H103" s="51">
        <f t="shared" si="2"/>
        <v>100</v>
      </c>
      <c r="I103" s="55">
        <f t="shared" ca="1" si="3"/>
        <v>1.2200000000000001E-2</v>
      </c>
    </row>
  </sheetData>
  <phoneticPr fontId="2"/>
  <dataValidations disablePrompts="1" count="1">
    <dataValidation type="list" allowBlank="1" showInputMessage="1" showErrorMessage="1" sqref="E3" xr:uid="{BEC1C019-B061-4A21-9893-84A561F89848}">
      <formula1>"万円,%"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改訂履歴</vt:lpstr>
      <vt:lpstr>ゴーレム・コア</vt:lpstr>
      <vt:lpstr>【おまけ】正規分布乱数取得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2024-10-12T10:03:45Z</dcterms:created>
  <dcterms:modified xsi:type="dcterms:W3CDTF">2025-04-06T02:06:06Z</dcterms:modified>
</cp:coreProperties>
</file>